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42005C8D-D999-46D0-B1DD-277B8193CB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Feuil1!#REF!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G20" i="1"/>
  <c r="F20" i="1"/>
  <c r="E20" i="1"/>
  <c r="D20" i="1"/>
  <c r="C2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X15" i="1"/>
  <c r="Y15" i="1"/>
  <c r="Z15" i="1"/>
  <c r="AA15" i="1"/>
  <c r="X16" i="1"/>
  <c r="Z16" i="1"/>
  <c r="AA16" i="1"/>
  <c r="X17" i="1"/>
  <c r="Y17" i="1"/>
  <c r="Z17" i="1"/>
  <c r="AA17" i="1"/>
  <c r="X18" i="1"/>
  <c r="Y18" i="1"/>
  <c r="Z18" i="1"/>
  <c r="AA18" i="1"/>
  <c r="G77" i="1" l="1"/>
  <c r="H77" i="1" s="1"/>
  <c r="F77" i="1"/>
  <c r="L77" i="1" s="1"/>
  <c r="E77" i="1"/>
  <c r="K77" i="1" s="1"/>
  <c r="D77" i="1"/>
  <c r="J77" i="1" s="1"/>
  <c r="C77" i="1"/>
  <c r="G76" i="1"/>
  <c r="F76" i="1"/>
  <c r="L76" i="1" s="1"/>
  <c r="E76" i="1"/>
  <c r="K76" i="1" s="1"/>
  <c r="D76" i="1"/>
  <c r="J76" i="1" s="1"/>
  <c r="C76" i="1"/>
  <c r="K75" i="1"/>
  <c r="J75" i="1"/>
  <c r="G75" i="1"/>
  <c r="H75" i="1" s="1"/>
  <c r="F75" i="1"/>
  <c r="L75" i="1" s="1"/>
  <c r="E75" i="1"/>
  <c r="D75" i="1"/>
  <c r="C75" i="1"/>
  <c r="K74" i="1"/>
  <c r="G74" i="1"/>
  <c r="H74" i="1" s="1"/>
  <c r="F74" i="1"/>
  <c r="L74" i="1" s="1"/>
  <c r="E74" i="1"/>
  <c r="D74" i="1"/>
  <c r="J74" i="1" s="1"/>
  <c r="C74" i="1"/>
  <c r="K73" i="1"/>
  <c r="G73" i="1"/>
  <c r="F73" i="1"/>
  <c r="L73" i="1" s="1"/>
  <c r="E73" i="1"/>
  <c r="D73" i="1"/>
  <c r="J73" i="1" s="1"/>
  <c r="C73" i="1"/>
  <c r="L72" i="1"/>
  <c r="G72" i="1"/>
  <c r="F72" i="1"/>
  <c r="E72" i="1"/>
  <c r="K72" i="1" s="1"/>
  <c r="D72" i="1"/>
  <c r="J72" i="1" s="1"/>
  <c r="C72" i="1"/>
  <c r="G71" i="1"/>
  <c r="F71" i="1"/>
  <c r="L71" i="1" s="1"/>
  <c r="E71" i="1"/>
  <c r="K71" i="1" s="1"/>
  <c r="D71" i="1"/>
  <c r="J71" i="1" s="1"/>
  <c r="C71" i="1"/>
  <c r="K70" i="1"/>
  <c r="G70" i="1"/>
  <c r="H70" i="1" s="1"/>
  <c r="F70" i="1"/>
  <c r="L70" i="1" s="1"/>
  <c r="E70" i="1"/>
  <c r="D70" i="1"/>
  <c r="J70" i="1" s="1"/>
  <c r="C70" i="1"/>
  <c r="J69" i="1"/>
  <c r="G69" i="1"/>
  <c r="H69" i="1" s="1"/>
  <c r="F69" i="1"/>
  <c r="L69" i="1" s="1"/>
  <c r="E69" i="1"/>
  <c r="K69" i="1" s="1"/>
  <c r="D69" i="1"/>
  <c r="C69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C66" i="1"/>
  <c r="L65" i="1"/>
  <c r="K65" i="1"/>
  <c r="J65" i="1"/>
  <c r="I65" i="1"/>
  <c r="H65" i="1"/>
  <c r="G65" i="1"/>
  <c r="F65" i="1"/>
  <c r="E65" i="1"/>
  <c r="D65" i="1"/>
  <c r="C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H76" i="1" l="1"/>
  <c r="H71" i="1"/>
  <c r="H73" i="1"/>
  <c r="H72" i="1"/>
  <c r="G113" i="1"/>
  <c r="F113" i="1"/>
  <c r="L113" i="1" s="1"/>
  <c r="E113" i="1"/>
  <c r="K113" i="1" s="1"/>
  <c r="D113" i="1"/>
  <c r="J113" i="1" s="1"/>
  <c r="C113" i="1"/>
  <c r="K112" i="1"/>
  <c r="G112" i="1"/>
  <c r="F112" i="1"/>
  <c r="L112" i="1" s="1"/>
  <c r="E112" i="1"/>
  <c r="D112" i="1"/>
  <c r="J112" i="1" s="1"/>
  <c r="C112" i="1"/>
  <c r="G111" i="1"/>
  <c r="F111" i="1"/>
  <c r="L111" i="1" s="1"/>
  <c r="E111" i="1"/>
  <c r="K111" i="1" s="1"/>
  <c r="D111" i="1"/>
  <c r="J111" i="1" s="1"/>
  <c r="C111" i="1"/>
  <c r="G110" i="1"/>
  <c r="H110" i="1" s="1"/>
  <c r="F110" i="1"/>
  <c r="L110" i="1" s="1"/>
  <c r="E110" i="1"/>
  <c r="K110" i="1" s="1"/>
  <c r="D110" i="1"/>
  <c r="J110" i="1" s="1"/>
  <c r="C110" i="1"/>
  <c r="G109" i="1"/>
  <c r="F109" i="1"/>
  <c r="L109" i="1" s="1"/>
  <c r="E109" i="1"/>
  <c r="K109" i="1" s="1"/>
  <c r="D109" i="1"/>
  <c r="J109" i="1" s="1"/>
  <c r="C109" i="1"/>
  <c r="G108" i="1"/>
  <c r="H108" i="1" s="1"/>
  <c r="F108" i="1"/>
  <c r="L108" i="1" s="1"/>
  <c r="E108" i="1"/>
  <c r="K108" i="1" s="1"/>
  <c r="D108" i="1"/>
  <c r="J108" i="1" s="1"/>
  <c r="C108" i="1"/>
  <c r="J107" i="1"/>
  <c r="G107" i="1"/>
  <c r="H107" i="1" s="1"/>
  <c r="F107" i="1"/>
  <c r="L107" i="1" s="1"/>
  <c r="E107" i="1"/>
  <c r="K107" i="1" s="1"/>
  <c r="D107" i="1"/>
  <c r="C107" i="1"/>
  <c r="K106" i="1"/>
  <c r="G106" i="1"/>
  <c r="H106" i="1" s="1"/>
  <c r="F106" i="1"/>
  <c r="L106" i="1" s="1"/>
  <c r="E106" i="1"/>
  <c r="D106" i="1"/>
  <c r="J106" i="1" s="1"/>
  <c r="C106" i="1"/>
  <c r="K105" i="1"/>
  <c r="J105" i="1"/>
  <c r="G105" i="1"/>
  <c r="H105" i="1" s="1"/>
  <c r="F105" i="1"/>
  <c r="L105" i="1" s="1"/>
  <c r="E105" i="1"/>
  <c r="D105" i="1"/>
  <c r="C105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H111" i="1" l="1"/>
  <c r="H109" i="1"/>
  <c r="H113" i="1"/>
  <c r="H1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C13" i="1"/>
  <c r="C14" i="1"/>
  <c r="C15" i="1"/>
  <c r="C16" i="1"/>
  <c r="C17" i="1"/>
  <c r="C18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C11" i="1"/>
  <c r="C12" i="1"/>
  <c r="L26" i="1" l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H22" i="1" l="1"/>
  <c r="H25" i="1"/>
  <c r="H26" i="1"/>
  <c r="H21" i="1"/>
  <c r="H23" i="1"/>
  <c r="H20" i="1"/>
  <c r="H24" i="1"/>
</calcChain>
</file>

<file path=xl/sharedStrings.xml><?xml version="1.0" encoding="utf-8"?>
<sst xmlns="http://schemas.openxmlformats.org/spreadsheetml/2006/main" count="96" uniqueCount="58">
  <si>
    <t>Log10(E.h.o)</t>
  </si>
  <si>
    <t>Mesures</t>
  </si>
  <si>
    <t>n</t>
  </si>
  <si>
    <t>x</t>
  </si>
  <si>
    <t>min</t>
  </si>
  <si>
    <t>max</t>
  </si>
  <si>
    <t>s</t>
  </si>
  <si>
    <t>v</t>
  </si>
  <si>
    <t>Cedral LS  min</t>
  </si>
  <si>
    <t>Cedral  LS max</t>
  </si>
  <si>
    <t>Cedral</t>
  </si>
  <si>
    <t>Alberdi et al.</t>
  </si>
  <si>
    <t>Rock Creek</t>
  </si>
  <si>
    <t>D logmin</t>
  </si>
  <si>
    <t>Dlogmax</t>
  </si>
  <si>
    <t>E. mexicanus</t>
  </si>
  <si>
    <t>E. scotti</t>
  </si>
  <si>
    <t>LACM</t>
  </si>
  <si>
    <t>RLB min</t>
  </si>
  <si>
    <t>RLB max</t>
  </si>
  <si>
    <t>roulé</t>
  </si>
  <si>
    <t>ANT</t>
  </si>
  <si>
    <t>BK 1370</t>
  </si>
  <si>
    <t>MacK</t>
  </si>
  <si>
    <t>RLB n=37</t>
  </si>
  <si>
    <t xml:space="preserve">DP-4161        </t>
  </si>
  <si>
    <t xml:space="preserve">DP-4164        </t>
  </si>
  <si>
    <t xml:space="preserve">DP-4739        </t>
  </si>
  <si>
    <t xml:space="preserve">DP-4746        </t>
  </si>
  <si>
    <t xml:space="preserve">DP-4753        </t>
  </si>
  <si>
    <t xml:space="preserve">DP-4754        </t>
  </si>
  <si>
    <t xml:space="preserve">DP-4756        </t>
  </si>
  <si>
    <t xml:space="preserve">DP-4758        </t>
  </si>
  <si>
    <t xml:space="preserve">DP-4765        </t>
  </si>
  <si>
    <t xml:space="preserve">DP-4766        </t>
  </si>
  <si>
    <t>E. occidentalis</t>
  </si>
  <si>
    <t>10613-1</t>
  </si>
  <si>
    <t>10613-2</t>
  </si>
  <si>
    <t>3196-368</t>
  </si>
  <si>
    <t>10613-3</t>
  </si>
  <si>
    <t>E. scotti n=9</t>
  </si>
  <si>
    <t xml:space="preserve">DP-2904        </t>
  </si>
  <si>
    <t xml:space="preserve">DP-2924        </t>
  </si>
  <si>
    <t xml:space="preserve">DP-3090        </t>
  </si>
  <si>
    <t xml:space="preserve">DP-3093        </t>
  </si>
  <si>
    <t xml:space="preserve">DP-3096        </t>
  </si>
  <si>
    <t xml:space="preserve">DP-3099        </t>
  </si>
  <si>
    <t xml:space="preserve">DP-4132        </t>
  </si>
  <si>
    <t xml:space="preserve">DP-4133        </t>
  </si>
  <si>
    <t xml:space="preserve">DP-4136        </t>
  </si>
  <si>
    <t xml:space="preserve">DP-4137        </t>
  </si>
  <si>
    <t xml:space="preserve">DP-4147        </t>
  </si>
  <si>
    <t xml:space="preserve">DP-4148        </t>
  </si>
  <si>
    <t xml:space="preserve">DP-4151        </t>
  </si>
  <si>
    <t xml:space="preserve">DP-4153        </t>
  </si>
  <si>
    <t xml:space="preserve">DP-5021       </t>
  </si>
  <si>
    <t>[45.5</t>
    <phoneticPr fontId="2"/>
  </si>
  <si>
    <t>Cedral  n=25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</si>
</sst>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rgb="FF00B050"/>
      <name val="Times New Roman"/>
      <family val="1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b/>
      <sz val="14"/>
      <color indexed="57"/>
      <name val="Times New Roman"/>
      <family val="1"/>
    </font>
    <font>
      <sz val="14"/>
      <color indexed="11"/>
      <name val="Times New Roman"/>
      <family val="1"/>
    </font>
    <font>
      <b/>
      <sz val="14"/>
      <color rgb="FFFF8AD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4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165" fontId="5" fillId="0" borderId="0" xfId="0" applyNumberFormat="1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1" fontId="2" fillId="0" borderId="0" xfId="0" applyNumberFormat="1" applyFont="1" applyAlignment="1">
      <alignment horizontal="center" vertical="top"/>
    </xf>
    <xf numFmtId="1" fontId="2" fillId="2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Ant E. mexicanus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Feuil1!$C$11</c:f>
              <c:strCache>
                <c:ptCount val="1"/>
                <c:pt idx="0">
                  <c:v>DP-2904 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Feuil1!$C$12:$C$18</c:f>
              <c:numCache>
                <c:formatCode>0.000</c:formatCode>
                <c:ptCount val="7"/>
                <c:pt idx="0">
                  <c:v>2.264970162721136E-2</c:v>
                </c:pt>
                <c:pt idx="1">
                  <c:v>5.4012240037217829E-2</c:v>
                </c:pt>
                <c:pt idx="2">
                  <c:v>0.22198494189737739</c:v>
                </c:pt>
                <c:pt idx="3">
                  <c:v>0.18030435926928279</c:v>
                </c:pt>
                <c:pt idx="4">
                  <c:v>0.16225663273318003</c:v>
                </c:pt>
                <c:pt idx="5">
                  <c:v>0.12041311117738629</c:v>
                </c:pt>
                <c:pt idx="6">
                  <c:v>0.15800962606817559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3A4F-AAB1-9752FE976BA3}"/>
            </c:ext>
          </c:extLst>
        </c:ser>
        <c:ser>
          <c:idx val="0"/>
          <c:order val="1"/>
          <c:tx>
            <c:strRef>
              <c:f>Feuil1!$D$11</c:f>
              <c:strCache>
                <c:ptCount val="1"/>
                <c:pt idx="0">
                  <c:v>DP-2924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Feuil1!$D$12:$D$18</c:f>
              <c:numCache>
                <c:formatCode>0.000</c:formatCode>
                <c:ptCount val="7"/>
                <c:pt idx="0">
                  <c:v>1.9608002851367878E-4</c:v>
                </c:pt>
                <c:pt idx="1">
                  <c:v>4.5412068275300088E-2</c:v>
                </c:pt>
                <c:pt idx="2">
                  <c:v>0.18267520788744473</c:v>
                </c:pt>
                <c:pt idx="3">
                  <c:v>0.12880481764091067</c:v>
                </c:pt>
                <c:pt idx="4">
                  <c:v>8.6901794538607913E-2</c:v>
                </c:pt>
                <c:pt idx="5">
                  <c:v>4.6560698634828368E-2</c:v>
                </c:pt>
                <c:pt idx="6">
                  <c:v>8.3907905549825745E-2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499-EA48-ACC2-FE08830E54A8}"/>
            </c:ext>
          </c:extLst>
        </c:ser>
        <c:ser>
          <c:idx val="1"/>
          <c:order val="2"/>
          <c:tx>
            <c:strRef>
              <c:f>Feuil1!$E$11</c:f>
              <c:strCache>
                <c:ptCount val="1"/>
                <c:pt idx="0">
                  <c:v>DP-3090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Feuil1!$E$12:$E$18</c:f>
              <c:numCache>
                <c:formatCode>0.000</c:formatCode>
                <c:ptCount val="7"/>
                <c:pt idx="0">
                  <c:v>4.2393759822968669E-2</c:v>
                </c:pt>
                <c:pt idx="1">
                  <c:v>6.5383149205920255E-2</c:v>
                </c:pt>
                <c:pt idx="2">
                  <c:v>0.22820406223230849</c:v>
                </c:pt>
                <c:pt idx="3">
                  <c:v>0.15751647104004673</c:v>
                </c:pt>
                <c:pt idx="4">
                  <c:v>0.11990205464153325</c:v>
                </c:pt>
                <c:pt idx="5">
                  <c:v>0.13274684625111166</c:v>
                </c:pt>
                <c:pt idx="6">
                  <c:v>0.16055681508205555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499-EA48-ACC2-FE08830E54A8}"/>
            </c:ext>
          </c:extLst>
        </c:ser>
        <c:ser>
          <c:idx val="3"/>
          <c:order val="3"/>
          <c:tx>
            <c:strRef>
              <c:f>Feuil1!$F$11</c:f>
              <c:strCache>
                <c:ptCount val="1"/>
                <c:pt idx="0">
                  <c:v>DP-3093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Feuil1!$F$12:$F$18</c:f>
              <c:numCache>
                <c:formatCode>0.000</c:formatCode>
                <c:ptCount val="7"/>
                <c:pt idx="0">
                  <c:v>-8.7587626244127748E-3</c:v>
                </c:pt>
                <c:pt idx="1">
                  <c:v>2.9806994944724163E-2</c:v>
                </c:pt>
                <c:pt idx="2">
                  <c:v>0.18267520788744473</c:v>
                </c:pt>
                <c:pt idx="3">
                  <c:v>0.15088589214103365</c:v>
                </c:pt>
                <c:pt idx="4">
                  <c:v>8.6901794538607913E-2</c:v>
                </c:pt>
                <c:pt idx="5">
                  <c:v>8.987504392792478E-2</c:v>
                </c:pt>
                <c:pt idx="6">
                  <c:v>0.1316806873458265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499-EA48-ACC2-FE08830E54A8}"/>
            </c:ext>
          </c:extLst>
        </c:ser>
        <c:ser>
          <c:idx val="4"/>
          <c:order val="4"/>
          <c:tx>
            <c:strRef>
              <c:f>Feuil1!$G$11</c:f>
              <c:strCache>
                <c:ptCount val="1"/>
                <c:pt idx="0">
                  <c:v>DP-3096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Feuil1!$G$12:$G$18</c:f>
              <c:numCache>
                <c:formatCode>0.000</c:formatCode>
                <c:ptCount val="7"/>
                <c:pt idx="0">
                  <c:v>8.9700043360187998E-3</c:v>
                </c:pt>
                <c:pt idx="1">
                  <c:v>6.6844601449553842E-2</c:v>
                </c:pt>
                <c:pt idx="2">
                  <c:v>0.17923296147642742</c:v>
                </c:pt>
                <c:pt idx="3">
                  <c:v>0.13191805306505366</c:v>
                </c:pt>
                <c:pt idx="4">
                  <c:v>7.6492107536843656E-2</c:v>
                </c:pt>
                <c:pt idx="5">
                  <c:v>8.4084365047029319E-2</c:v>
                </c:pt>
                <c:pt idx="6">
                  <c:v>0.14679583870357149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499-EA48-ACC2-FE08830E54A8}"/>
            </c:ext>
          </c:extLst>
        </c:ser>
        <c:ser>
          <c:idx val="5"/>
          <c:order val="5"/>
          <c:tx>
            <c:strRef>
              <c:f>Feuil1!$H$11</c:f>
              <c:strCache>
                <c:ptCount val="1"/>
                <c:pt idx="0">
                  <c:v>DP-3099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Feuil1!$H$12:$H$18</c:f>
              <c:numCache>
                <c:formatCode>0.000</c:formatCode>
                <c:ptCount val="7"/>
                <c:pt idx="0">
                  <c:v>-1.6058001365912178E-2</c:v>
                </c:pt>
                <c:pt idx="1">
                  <c:v>4.0272428622889045E-2</c:v>
                </c:pt>
                <c:pt idx="2">
                  <c:v>0.16039881317629257</c:v>
                </c:pt>
                <c:pt idx="3">
                  <c:v>0.13269288731501461</c:v>
                </c:pt>
                <c:pt idx="4">
                  <c:v>7.0599283316208572E-2</c:v>
                </c:pt>
                <c:pt idx="5">
                  <c:v>8.0180568138162434E-2</c:v>
                </c:pt>
                <c:pt idx="6">
                  <c:v>8.0867324995263168E-2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E-5A4B-84A0-9DAA5AFF4E4A}"/>
            </c:ext>
          </c:extLst>
        </c:ser>
        <c:ser>
          <c:idx val="6"/>
          <c:order val="6"/>
          <c:tx>
            <c:strRef>
              <c:f>Feuil1!$I$11</c:f>
              <c:strCache>
                <c:ptCount val="1"/>
                <c:pt idx="0">
                  <c:v>DP-4132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Feuil1!$I$12:$I$18</c:f>
              <c:numCache>
                <c:formatCode>0.000</c:formatCode>
                <c:ptCount val="7"/>
                <c:pt idx="0">
                  <c:v>2.6003343634799281E-2</c:v>
                </c:pt>
                <c:pt idx="1">
                  <c:v>4.0272428622889045E-2</c:v>
                </c:pt>
                <c:pt idx="2">
                  <c:v>0.2049516025985969</c:v>
                </c:pt>
                <c:pt idx="3">
                  <c:v>0.14715801962179054</c:v>
                </c:pt>
                <c:pt idx="4">
                  <c:v>0.12201541395493232</c:v>
                </c:pt>
                <c:pt idx="5">
                  <c:v>9.7477767304741114E-2</c:v>
                </c:pt>
                <c:pt idx="6">
                  <c:v>0.14853999559362929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E947-8FDB-AC04662BD00C}"/>
            </c:ext>
          </c:extLst>
        </c:ser>
        <c:ser>
          <c:idx val="7"/>
          <c:order val="7"/>
          <c:tx>
            <c:strRef>
              <c:f>Feuil1!$J$11</c:f>
              <c:strCache>
                <c:ptCount val="1"/>
                <c:pt idx="0">
                  <c:v>DP-4133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Feuil1!$J$12:$J$18</c:f>
              <c:numCache>
                <c:formatCode>0.000</c:formatCode>
                <c:ptCount val="7"/>
                <c:pt idx="0">
                  <c:v>4.6396502276642604E-2</c:v>
                </c:pt>
                <c:pt idx="1">
                  <c:v>7.168089287451318E-2</c:v>
                </c:pt>
                <c:pt idx="2">
                  <c:v>0.21567546799037007</c:v>
                </c:pt>
                <c:pt idx="3">
                  <c:v>0.18307057551243489</c:v>
                </c:pt>
                <c:pt idx="4">
                  <c:v>0.14560745487643523</c:v>
                </c:pt>
                <c:pt idx="5">
                  <c:v>0.11501807929068009</c:v>
                </c:pt>
                <c:pt idx="6">
                  <c:v>0.15800962606817559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E947-8FDB-AC04662BD00C}"/>
            </c:ext>
          </c:extLst>
        </c:ser>
        <c:ser>
          <c:idx val="8"/>
          <c:order val="8"/>
          <c:tx>
            <c:strRef>
              <c:f>Feuil1!$K$11</c:f>
              <c:strCache>
                <c:ptCount val="1"/>
                <c:pt idx="0">
                  <c:v>DP-4136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Feuil1!$K$12:$K$18</c:f>
              <c:numCache>
                <c:formatCode>0.000</c:formatCode>
                <c:ptCount val="7"/>
                <c:pt idx="0">
                  <c:v>6.3563887333322189E-3</c:v>
                </c:pt>
                <c:pt idx="1">
                  <c:v>3.086496010105777E-2</c:v>
                </c:pt>
                <c:pt idx="2">
                  <c:v>0.19617767829109201</c:v>
                </c:pt>
                <c:pt idx="3">
                  <c:v>0.15458203770099743</c:v>
                </c:pt>
                <c:pt idx="4">
                  <c:v>0.12829447969683305</c:v>
                </c:pt>
                <c:pt idx="5">
                  <c:v>9.1788238572205305E-2</c:v>
                </c:pt>
                <c:pt idx="6">
                  <c:v>0.12530059070805089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8-4140-A62B-5331F3B6B19A}"/>
            </c:ext>
          </c:extLst>
        </c:ser>
        <c:ser>
          <c:idx val="9"/>
          <c:order val="9"/>
          <c:tx>
            <c:strRef>
              <c:f>Feuil1!$L$11</c:f>
              <c:strCache>
                <c:ptCount val="1"/>
                <c:pt idx="0">
                  <c:v>DP-4137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Feuil1!$L$12:$L$18</c:f>
              <c:numCache>
                <c:formatCode>0.000</c:formatCode>
                <c:ptCount val="7"/>
                <c:pt idx="0">
                  <c:v>5.8188027006200516E-2</c:v>
                </c:pt>
                <c:pt idx="1">
                  <c:v>9.1424951070270488E-2</c:v>
                </c:pt>
                <c:pt idx="2">
                  <c:v>0.17692287899835346</c:v>
                </c:pt>
                <c:pt idx="3">
                  <c:v>0.14715801962179054</c:v>
                </c:pt>
                <c:pt idx="4">
                  <c:v>9.2578927430298386E-2</c:v>
                </c:pt>
                <c:pt idx="5">
                  <c:v>7.7229518401280339E-2</c:v>
                </c:pt>
                <c:pt idx="6">
                  <c:v>0.12253730790595685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B-CD46-ABCE-278178E0D3A3}"/>
            </c:ext>
          </c:extLst>
        </c:ser>
        <c:ser>
          <c:idx val="10"/>
          <c:order val="10"/>
          <c:tx>
            <c:strRef>
              <c:f>Feuil1!$M$11</c:f>
              <c:strCache>
                <c:ptCount val="1"/>
                <c:pt idx="0">
                  <c:v>DP-4147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Feuil1!$M$12:$M$18</c:f>
              <c:numCache>
                <c:formatCode>0.000</c:formatCode>
                <c:ptCount val="7"/>
                <c:pt idx="0">
                  <c:v>2.6003343634799281E-2</c:v>
                </c:pt>
                <c:pt idx="1">
                  <c:v>5.5512395179625917E-2</c:v>
                </c:pt>
                <c:pt idx="2">
                  <c:v>0.18267520788744473</c:v>
                </c:pt>
                <c:pt idx="3">
                  <c:v>0.15458203770099743</c:v>
                </c:pt>
                <c:pt idx="4">
                  <c:v>0.13036748831969835</c:v>
                </c:pt>
                <c:pt idx="5">
                  <c:v>0.10587469985081044</c:v>
                </c:pt>
                <c:pt idx="6">
                  <c:v>0.14063552999875295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CD46-ABCE-278178E0D3A3}"/>
            </c:ext>
          </c:extLst>
        </c:ser>
        <c:ser>
          <c:idx val="11"/>
          <c:order val="11"/>
          <c:tx>
            <c:strRef>
              <c:f>Feuil1!$N$11</c:f>
              <c:strCache>
                <c:ptCount val="1"/>
                <c:pt idx="0">
                  <c:v>DP-4148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Feuil1!$N$12:$N$18</c:f>
              <c:numCache>
                <c:formatCode>0.000</c:formatCode>
                <c:ptCount val="7"/>
                <c:pt idx="0">
                  <c:v>7.7155866082180502E-2</c:v>
                </c:pt>
                <c:pt idx="1">
                  <c:v>8.9120996160706012E-2</c:v>
                </c:pt>
                <c:pt idx="2">
                  <c:v>0.2292319786456769</c:v>
                </c:pt>
                <c:pt idx="3">
                  <c:v>0.19328974069412097</c:v>
                </c:pt>
                <c:pt idx="4">
                  <c:v>0.12306824957819873</c:v>
                </c:pt>
                <c:pt idx="5">
                  <c:v>0.14978018554989214</c:v>
                </c:pt>
                <c:pt idx="6">
                  <c:v>0.18283320979320794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B-CD46-ABCE-278178E0D3A3}"/>
            </c:ext>
          </c:extLst>
        </c:ser>
        <c:ser>
          <c:idx val="12"/>
          <c:order val="12"/>
          <c:tx>
            <c:strRef>
              <c:f>Feuil1!$O$11</c:f>
              <c:strCache>
                <c:ptCount val="1"/>
                <c:pt idx="0">
                  <c:v>DP-4151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Feuil1!$O$12:$O$18</c:f>
              <c:numCache>
                <c:formatCode>0.000</c:formatCode>
                <c:ptCount val="7"/>
                <c:pt idx="0">
                  <c:v>7.7155866082180502E-2</c:v>
                </c:pt>
                <c:pt idx="1">
                  <c:v>7.9780969906562804E-2</c:v>
                </c:pt>
                <c:pt idx="2">
                  <c:v>0.21567546799037007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0.14978018554989214</c:v>
                </c:pt>
                <c:pt idx="6">
                  <c:v>0.16644279360503855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6B-CD46-ABCE-278178E0D3A3}"/>
            </c:ext>
          </c:extLst>
        </c:ser>
        <c:ser>
          <c:idx val="13"/>
          <c:order val="13"/>
          <c:tx>
            <c:strRef>
              <c:f>Feuil1!$P$11</c:f>
              <c:strCache>
                <c:ptCount val="1"/>
                <c:pt idx="0">
                  <c:v>DP-4153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Feuil1!$P$12:$P$18</c:f>
              <c:numCache>
                <c:formatCode>0.000</c:formatCode>
                <c:ptCount val="7"/>
                <c:pt idx="0">
                  <c:v>3.3455672035185735E-2</c:v>
                </c:pt>
                <c:pt idx="1">
                  <c:v>6.1461727692827095E-2</c:v>
                </c:pt>
                <c:pt idx="2">
                  <c:v>0.2071176643551047</c:v>
                </c:pt>
                <c:pt idx="3">
                  <c:v>0.14865301070874182</c:v>
                </c:pt>
                <c:pt idx="4">
                  <c:v>6.9411062378272437E-2</c:v>
                </c:pt>
                <c:pt idx="5">
                  <c:v>0.11772397266660506</c:v>
                </c:pt>
                <c:pt idx="6">
                  <c:v>0.15886035010495214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6B-CD46-ABCE-278178E0D3A3}"/>
            </c:ext>
          </c:extLst>
        </c:ser>
        <c:ser>
          <c:idx val="14"/>
          <c:order val="14"/>
          <c:tx>
            <c:strRef>
              <c:f>Feuil1!$Q$11</c:f>
              <c:strCache>
                <c:ptCount val="1"/>
                <c:pt idx="0">
                  <c:v>DP-4161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Feuil1!$Q$12:$Q$18</c:f>
              <c:numCache>
                <c:formatCode>0.000</c:formatCode>
                <c:ptCount val="7"/>
                <c:pt idx="0">
                  <c:v>2.7670503002262148E-2</c:v>
                </c:pt>
                <c:pt idx="1">
                  <c:v>4.694217372853049E-2</c:v>
                </c:pt>
                <c:pt idx="2">
                  <c:v>0.1710933353376296</c:v>
                </c:pt>
                <c:pt idx="3">
                  <c:v>0.13191805306505366</c:v>
                </c:pt>
                <c:pt idx="4">
                  <c:v>7.8827029730485387E-2</c:v>
                </c:pt>
                <c:pt idx="5">
                  <c:v>0.10216275860509305</c:v>
                </c:pt>
                <c:pt idx="6">
                  <c:v>0.1271330595951059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6B-CD46-ABCE-278178E0D3A3}"/>
            </c:ext>
          </c:extLst>
        </c:ser>
        <c:ser>
          <c:idx val="15"/>
          <c:order val="15"/>
          <c:tx>
            <c:strRef>
              <c:f>Feuil1!$R$11</c:f>
              <c:strCache>
                <c:ptCount val="1"/>
                <c:pt idx="0">
                  <c:v>DP-4164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Feuil1!$R$12:$R$18</c:f>
              <c:numCache>
                <c:formatCode>0.000</c:formatCode>
                <c:ptCount val="7"/>
                <c:pt idx="0">
                  <c:v>1.7570176097936319E-2</c:v>
                </c:pt>
                <c:pt idx="1">
                  <c:v>4.5412068275300088E-2</c:v>
                </c:pt>
                <c:pt idx="2">
                  <c:v>0.16518447572710926</c:v>
                </c:pt>
                <c:pt idx="3">
                  <c:v>0.13960488173134467</c:v>
                </c:pt>
                <c:pt idx="4">
                  <c:v>0.10917818924976008</c:v>
                </c:pt>
                <c:pt idx="5">
                  <c:v>0.10771884054918068</c:v>
                </c:pt>
                <c:pt idx="6">
                  <c:v>0.11035565004008951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6B-CD46-ABCE-278178E0D3A3}"/>
            </c:ext>
          </c:extLst>
        </c:ser>
        <c:ser>
          <c:idx val="16"/>
          <c:order val="16"/>
          <c:tx>
            <c:strRef>
              <c:f>Feuil1!$S$11</c:f>
              <c:strCache>
                <c:ptCount val="1"/>
                <c:pt idx="0">
                  <c:v>DP-4739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Feuil1!$S$12:$S$18</c:f>
              <c:numCache>
                <c:formatCode>0.000</c:formatCode>
                <c:ptCount val="7"/>
                <c:pt idx="0">
                  <c:v>-5.154638355587382E-3</c:v>
                </c:pt>
                <c:pt idx="1">
                  <c:v>5.6509627493574799E-2</c:v>
                </c:pt>
                <c:pt idx="2">
                  <c:v>0.19060257628954602</c:v>
                </c:pt>
                <c:pt idx="3">
                  <c:v>0.16043121004726402</c:v>
                </c:pt>
                <c:pt idx="4">
                  <c:v>8.1149465649516639E-2</c:v>
                </c:pt>
                <c:pt idx="5">
                  <c:v>0.12574194468245325</c:v>
                </c:pt>
                <c:pt idx="6">
                  <c:v>0.15800962606817559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6B-CD46-ABCE-278178E0D3A3}"/>
            </c:ext>
          </c:extLst>
        </c:ser>
        <c:ser>
          <c:idx val="17"/>
          <c:order val="17"/>
          <c:tx>
            <c:strRef>
              <c:f>Feuil1!$T$11</c:f>
              <c:strCache>
                <c:ptCount val="1"/>
                <c:pt idx="0">
                  <c:v>DP-4746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Feuil1!$T$12:$T$18</c:f>
              <c:numCache>
                <c:formatCode>0.000</c:formatCode>
                <c:ptCount val="7"/>
                <c:pt idx="0">
                  <c:v>3.015930340595685E-2</c:v>
                </c:pt>
                <c:pt idx="1">
                  <c:v>8.0252772757856361E-2</c:v>
                </c:pt>
                <c:pt idx="2">
                  <c:v>0.18381658694625402</c:v>
                </c:pt>
                <c:pt idx="3">
                  <c:v>0.13960488173134467</c:v>
                </c:pt>
                <c:pt idx="4">
                  <c:v>0.10917818924976008</c:v>
                </c:pt>
                <c:pt idx="5">
                  <c:v>0.11682388015394252</c:v>
                </c:pt>
                <c:pt idx="6">
                  <c:v>0.14679583870357149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6B-CD46-ABCE-278178E0D3A3}"/>
            </c:ext>
          </c:extLst>
        </c:ser>
        <c:ser>
          <c:idx val="18"/>
          <c:order val="18"/>
          <c:tx>
            <c:strRef>
              <c:f>Feuil1!$U$11</c:f>
              <c:strCache>
                <c:ptCount val="1"/>
                <c:pt idx="0">
                  <c:v>DP-4753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Feuil1!$U$12:$U$18</c:f>
              <c:numCache>
                <c:formatCode>0.000</c:formatCode>
                <c:ptCount val="7"/>
                <c:pt idx="0">
                  <c:v>5.5855195173728944E-2</c:v>
                </c:pt>
                <c:pt idx="1">
                  <c:v>7.2641721766210754E-2</c:v>
                </c:pt>
                <c:pt idx="2">
                  <c:v>0.17576321347111468</c:v>
                </c:pt>
                <c:pt idx="3">
                  <c:v>0.14188464802624323</c:v>
                </c:pt>
                <c:pt idx="5">
                  <c:v>7.3263331183679004E-2</c:v>
                </c:pt>
                <c:pt idx="6">
                  <c:v>0.14328636924746929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6B-CD46-ABCE-278178E0D3A3}"/>
            </c:ext>
          </c:extLst>
        </c:ser>
        <c:ser>
          <c:idx val="19"/>
          <c:order val="19"/>
          <c:tx>
            <c:strRef>
              <c:f>Feuil1!$V$11</c:f>
              <c:strCache>
                <c:ptCount val="1"/>
                <c:pt idx="0">
                  <c:v>DP-4754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Feuil1!$V$12:$V$18</c:f>
              <c:numCache>
                <c:formatCode>0.000</c:formatCode>
                <c:ptCount val="7"/>
                <c:pt idx="0">
                  <c:v>4.6051989335686994E-3</c:v>
                </c:pt>
                <c:pt idx="1">
                  <c:v>6.9269479228311726E-2</c:v>
                </c:pt>
                <c:pt idx="2">
                  <c:v>0.17923296147642742</c:v>
                </c:pt>
                <c:pt idx="3">
                  <c:v>0.12723979078728287</c:v>
                </c:pt>
                <c:pt idx="4">
                  <c:v>7.296601659531543E-2</c:v>
                </c:pt>
                <c:pt idx="5">
                  <c:v>8.7953383793053508E-2</c:v>
                </c:pt>
                <c:pt idx="6">
                  <c:v>0.1397483090938596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6B-CD46-ABCE-278178E0D3A3}"/>
            </c:ext>
          </c:extLst>
        </c:ser>
        <c:ser>
          <c:idx val="20"/>
          <c:order val="20"/>
          <c:tx>
            <c:strRef>
              <c:f>Feuil1!$W$11</c:f>
              <c:strCache>
                <c:ptCount val="1"/>
                <c:pt idx="0">
                  <c:v>DP-4756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Feuil1!$W$12:$W$18</c:f>
              <c:numCache>
                <c:formatCode>0.000</c:formatCode>
                <c:ptCount val="7"/>
                <c:pt idx="0">
                  <c:v>5.1939077729199035E-2</c:v>
                </c:pt>
                <c:pt idx="1">
                  <c:v>7.9780969906562804E-2</c:v>
                </c:pt>
                <c:pt idx="2">
                  <c:v>0.16399299491969055</c:v>
                </c:pt>
                <c:pt idx="3">
                  <c:v>0.14264191845682661</c:v>
                </c:pt>
                <c:pt idx="4">
                  <c:v>0.12201541395493232</c:v>
                </c:pt>
                <c:pt idx="5">
                  <c:v>6.8254112075824436E-2</c:v>
                </c:pt>
                <c:pt idx="6">
                  <c:v>0.14766879272995692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6B-CD46-ABCE-278178E0D3A3}"/>
            </c:ext>
          </c:extLst>
        </c:ser>
        <c:ser>
          <c:idx val="21"/>
          <c:order val="21"/>
          <c:tx>
            <c:strRef>
              <c:f>Feuil1!$X$11</c:f>
              <c:strCache>
                <c:ptCount val="1"/>
                <c:pt idx="0">
                  <c:v>DP-4758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Feuil1!$X$12:$X$18</c:f>
              <c:numCache>
                <c:formatCode>0.000</c:formatCode>
                <c:ptCount val="7"/>
                <c:pt idx="0">
                  <c:v>7.2293427597176496E-3</c:v>
                </c:pt>
                <c:pt idx="1">
                  <c:v>7.0235652000332438E-2</c:v>
                </c:pt>
                <c:pt idx="2">
                  <c:v>0.19506836866650135</c:v>
                </c:pt>
                <c:pt idx="3">
                  <c:v>0.16404733819900441</c:v>
                </c:pt>
                <c:pt idx="4">
                  <c:v>0.12201541395493232</c:v>
                </c:pt>
                <c:pt idx="5">
                  <c:v>0.11320473852721169</c:v>
                </c:pt>
                <c:pt idx="6">
                  <c:v>0.14063552999875295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6B-CD46-ABCE-278178E0D3A3}"/>
            </c:ext>
          </c:extLst>
        </c:ser>
        <c:ser>
          <c:idx val="22"/>
          <c:order val="22"/>
          <c:tx>
            <c:strRef>
              <c:f>Feuil1!$Y$11</c:f>
              <c:strCache>
                <c:ptCount val="1"/>
                <c:pt idx="0">
                  <c:v>DP-4765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Feuil1!$Y$12:$Y$18</c:f>
              <c:numCache>
                <c:formatCode>0.000</c:formatCode>
                <c:ptCount val="7"/>
                <c:pt idx="0">
                  <c:v>3.7541257028556485E-2</c:v>
                </c:pt>
                <c:pt idx="1">
                  <c:v>5.8992735927047901E-2</c:v>
                </c:pt>
                <c:pt idx="2">
                  <c:v>0.17807945619829568</c:v>
                </c:pt>
                <c:pt idx="3">
                  <c:v>0.1597043571882224</c:v>
                </c:pt>
                <c:pt idx="5">
                  <c:v>9.4642319918962103E-2</c:v>
                </c:pt>
                <c:pt idx="6">
                  <c:v>0.14940945430625807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6B-CD46-ABCE-278178E0D3A3}"/>
            </c:ext>
          </c:extLst>
        </c:ser>
        <c:ser>
          <c:idx val="23"/>
          <c:order val="23"/>
          <c:tx>
            <c:strRef>
              <c:f>Feuil1!$Z$11</c:f>
              <c:strCache>
                <c:ptCount val="1"/>
                <c:pt idx="0">
                  <c:v>DP-4766 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Feuil1!$Z$12:$Z$18</c:f>
              <c:numCache>
                <c:formatCode>0.000</c:formatCode>
                <c:ptCount val="7"/>
                <c:pt idx="0">
                  <c:v>1.1567985055927377E-2</c:v>
                </c:pt>
                <c:pt idx="1">
                  <c:v>6.3426864448058229E-2</c:v>
                </c:pt>
                <c:pt idx="2">
                  <c:v>0.18835234077913521</c:v>
                </c:pt>
                <c:pt idx="3">
                  <c:v>0.14490583921458455</c:v>
                </c:pt>
                <c:pt idx="4">
                  <c:v>0.11134425100626788</c:v>
                </c:pt>
                <c:pt idx="5">
                  <c:v>0.12130580312972716</c:v>
                </c:pt>
                <c:pt idx="6">
                  <c:v>0.14504464890380797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6B-CD46-ABCE-278178E0D3A3}"/>
            </c:ext>
          </c:extLst>
        </c:ser>
        <c:ser>
          <c:idx val="24"/>
          <c:order val="24"/>
          <c:tx>
            <c:strRef>
              <c:f>Feuil1!$AA$11</c:f>
              <c:strCache>
                <c:ptCount val="1"/>
                <c:pt idx="0">
                  <c:v>DP-5021       </c:v>
                </c:pt>
              </c:strCache>
            </c:strRef>
          </c:tx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Feuil1!$AA$12:$AA$18</c:f>
              <c:numCache>
                <c:formatCode>0.000</c:formatCode>
                <c:ptCount val="7"/>
                <c:pt idx="0">
                  <c:v>8.9700043360187998E-3</c:v>
                </c:pt>
                <c:pt idx="1">
                  <c:v>5.5512395179625917E-2</c:v>
                </c:pt>
                <c:pt idx="2">
                  <c:v>0.16518447572710926</c:v>
                </c:pt>
                <c:pt idx="3">
                  <c:v>0.12409271555309709</c:v>
                </c:pt>
                <c:pt idx="4">
                  <c:v>0.10917818924976008</c:v>
                </c:pt>
                <c:pt idx="5">
                  <c:v>6.9260588730005068E-2</c:v>
                </c:pt>
                <c:pt idx="6">
                  <c:v>0.1271330595951059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76B-CD46-ABCE-278178E0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2899545514055399E-2"/>
              <c:y val="0.120546576027437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3.2463333956039904E-2"/>
          <c:w val="0.15629729223363331"/>
          <c:h val="0.965111466339727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mexicanus Ph1 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1051616030425244"/>
          <c:w val="0.61747821684534054"/>
          <c:h val="0.76272286056960337"/>
        </c:manualLayout>
      </c:layout>
      <c:lineChart>
        <c:grouping val="standard"/>
        <c:varyColors val="0"/>
        <c:ser>
          <c:idx val="2"/>
          <c:order val="0"/>
          <c:tx>
            <c:strRef>
              <c:f>Feuil1!$J$19</c:f>
              <c:strCache>
                <c:ptCount val="1"/>
                <c:pt idx="0">
                  <c:v>Cedral  n=25</c:v>
                </c:pt>
              </c:strCache>
            </c:strRef>
          </c:tx>
          <c:spPr>
            <a:ln w="38100">
              <a:solidFill>
                <a:srgbClr val="D883FF"/>
              </a:solidFill>
              <a:prstDash val="solid"/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Feuil1!$J$20:$J$26</c:f>
              <c:numCache>
                <c:formatCode>0.000</c:formatCode>
                <c:ptCount val="7"/>
                <c:pt idx="0">
                  <c:v>2.6637618328128498E-2</c:v>
                </c:pt>
                <c:pt idx="1">
                  <c:v>6.1146478985107278E-2</c:v>
                </c:pt>
                <c:pt idx="2">
                  <c:v>0.19006358213795083</c:v>
                </c:pt>
                <c:pt idx="3">
                  <c:v>0.14999411671084872</c:v>
                </c:pt>
                <c:pt idx="4">
                  <c:v>0.10618210380121496</c:v>
                </c:pt>
                <c:pt idx="5">
                  <c:v>0.10227457969704767</c:v>
                </c:pt>
                <c:pt idx="6">
                  <c:v>0.14060007594086121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AA40-8C92-303926CD68A6}"/>
            </c:ext>
          </c:extLst>
        </c:ser>
        <c:ser>
          <c:idx val="0"/>
          <c:order val="1"/>
          <c:tx>
            <c:strRef>
              <c:f>Feuil1!$K$19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Feuil1!$K$20:$K$26</c:f>
              <c:numCache>
                <c:formatCode>0.000</c:formatCode>
                <c:ptCount val="7"/>
                <c:pt idx="0">
                  <c:v>-1.6058001365912178E-2</c:v>
                </c:pt>
                <c:pt idx="1">
                  <c:v>2.9806994944724163E-2</c:v>
                </c:pt>
                <c:pt idx="2">
                  <c:v>0.16039881317629257</c:v>
                </c:pt>
                <c:pt idx="3">
                  <c:v>0.12409271555309709</c:v>
                </c:pt>
                <c:pt idx="4">
                  <c:v>6.9411062378272437E-2</c:v>
                </c:pt>
                <c:pt idx="5">
                  <c:v>4.6560698634828368E-2</c:v>
                </c:pt>
                <c:pt idx="6">
                  <c:v>8.0867324995263168E-2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AA40-8C92-303926CD68A6}"/>
            </c:ext>
          </c:extLst>
        </c:ser>
        <c:ser>
          <c:idx val="1"/>
          <c:order val="2"/>
          <c:tx>
            <c:strRef>
              <c:f>Feuil1!$L$19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Feuil1!$I$20:$I$26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Feuil1!$L$20:$L$26</c:f>
              <c:numCache>
                <c:formatCode>0.000</c:formatCode>
                <c:ptCount val="7"/>
                <c:pt idx="0">
                  <c:v>7.7155866082180502E-2</c:v>
                </c:pt>
                <c:pt idx="1">
                  <c:v>9.1424951070270488E-2</c:v>
                </c:pt>
                <c:pt idx="2">
                  <c:v>0.2292319786456769</c:v>
                </c:pt>
                <c:pt idx="3">
                  <c:v>0.19328974069412097</c:v>
                </c:pt>
                <c:pt idx="4">
                  <c:v>0.16225663273318003</c:v>
                </c:pt>
                <c:pt idx="5">
                  <c:v>0.14978018554989214</c:v>
                </c:pt>
                <c:pt idx="6">
                  <c:v>0.18283320979320794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B-AA40-8C92-303926CD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0450633211470304E-2"/>
              <c:y val="0.17281251747095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Ant E. scotti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16601053497531"/>
          <c:y val="0.13738862830825391"/>
          <c:w val="0.6519521853400590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Feuil1!$C$58</c:f>
              <c:strCache>
                <c:ptCount val="1"/>
                <c:pt idx="0">
                  <c:v>10612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Feuil1!$C$59:$C$67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7.0235652000332438E-2</c:v>
                </c:pt>
                <c:pt idx="2">
                  <c:v>0.21034663448530311</c:v>
                </c:pt>
                <c:pt idx="3">
                  <c:v>0.17752041074967195</c:v>
                </c:pt>
                <c:pt idx="4">
                  <c:v>0.11990205464153325</c:v>
                </c:pt>
                <c:pt idx="5">
                  <c:v>0.15805271151588185</c:v>
                </c:pt>
                <c:pt idx="6">
                  <c:v>0.14940945430625807</c:v>
                </c:pt>
                <c:pt idx="7">
                  <c:v>4.336505406007074E-2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A34C-8E26-645D24E0A481}"/>
            </c:ext>
          </c:extLst>
        </c:ser>
        <c:ser>
          <c:idx val="0"/>
          <c:order val="1"/>
          <c:tx>
            <c:strRef>
              <c:f>Feuil1!$D$58</c:f>
              <c:strCache>
                <c:ptCount val="1"/>
                <c:pt idx="0">
                  <c:v>10629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Feuil1!$D$59:$D$67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8.6804753433525228E-2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8.6901794538607913E-2</c:v>
                </c:pt>
                <c:pt idx="5">
                  <c:v>0.13274684625111166</c:v>
                </c:pt>
                <c:pt idx="6">
                  <c:v>0.14940945430625807</c:v>
                </c:pt>
                <c:pt idx="7">
                  <c:v>6.9693992782420056E-2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A34C-8E26-645D24E0A481}"/>
            </c:ext>
          </c:extLst>
        </c:ser>
        <c:ser>
          <c:idx val="1"/>
          <c:order val="2"/>
          <c:tx>
            <c:strRef>
              <c:f>Feuil1!$E$58</c:f>
              <c:strCache>
                <c:ptCount val="1"/>
                <c:pt idx="0">
                  <c:v>10607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Feuil1!$E$59:$E$67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7.9780969906562804E-2</c:v>
                </c:pt>
                <c:pt idx="2">
                  <c:v>0.2049516025985969</c:v>
                </c:pt>
                <c:pt idx="3">
                  <c:v>0.18307057551243489</c:v>
                </c:pt>
                <c:pt idx="4">
                  <c:v>0.10917818924976008</c:v>
                </c:pt>
                <c:pt idx="5">
                  <c:v>0.14134701801302918</c:v>
                </c:pt>
                <c:pt idx="6">
                  <c:v>0.14063552999875295</c:v>
                </c:pt>
                <c:pt idx="7">
                  <c:v>7.6034170813438884E-2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9-A34C-8E26-645D24E0A481}"/>
            </c:ext>
          </c:extLst>
        </c:ser>
        <c:ser>
          <c:idx val="3"/>
          <c:order val="3"/>
          <c:tx>
            <c:strRef>
              <c:f>Feuil1!$F$58</c:f>
              <c:strCache>
                <c:ptCount val="1"/>
                <c:pt idx="0">
                  <c:v>10613-1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Feuil1!$F$59:$F$67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8.9120996160706012E-2</c:v>
                </c:pt>
                <c:pt idx="2">
                  <c:v>0.17692287899835346</c:v>
                </c:pt>
                <c:pt idx="3">
                  <c:v>0.15088589214103365</c:v>
                </c:pt>
                <c:pt idx="4">
                  <c:v>9.8182804948296898E-2</c:v>
                </c:pt>
                <c:pt idx="5">
                  <c:v>0.12485833403806135</c:v>
                </c:pt>
                <c:pt idx="6">
                  <c:v>0.11414037535988752</c:v>
                </c:pt>
                <c:pt idx="7">
                  <c:v>8.8443428795258905E-2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9-A34C-8E26-645D24E0A481}"/>
            </c:ext>
          </c:extLst>
        </c:ser>
        <c:ser>
          <c:idx val="4"/>
          <c:order val="4"/>
          <c:tx>
            <c:strRef>
              <c:f>Feuil1!$G$58</c:f>
              <c:strCache>
                <c:ptCount val="1"/>
                <c:pt idx="0">
                  <c:v>10613-2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Feuil1!$G$59:$G$67</c:f>
              <c:numCache>
                <c:formatCode>0.000</c:formatCode>
                <c:ptCount val="9"/>
                <c:pt idx="0">
                  <c:v>0.11201367805068885</c:v>
                </c:pt>
                <c:pt idx="1">
                  <c:v>8.4476091114942475E-2</c:v>
                </c:pt>
                <c:pt idx="2">
                  <c:v>0.15919411203792189</c:v>
                </c:pt>
                <c:pt idx="3">
                  <c:v>0.12802300918152953</c:v>
                </c:pt>
                <c:pt idx="4">
                  <c:v>8.6901794538607913E-2</c:v>
                </c:pt>
                <c:pt idx="5">
                  <c:v>0.11501807929068009</c:v>
                </c:pt>
                <c:pt idx="6">
                  <c:v>0.10365196374558305</c:v>
                </c:pt>
                <c:pt idx="7">
                  <c:v>8.2283120090440587E-2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9-A34C-8E26-645D24E0A481}"/>
            </c:ext>
          </c:extLst>
        </c:ser>
        <c:ser>
          <c:idx val="5"/>
          <c:order val="5"/>
          <c:tx>
            <c:strRef>
              <c:f>Feuil1!$H$58</c:f>
              <c:strCache>
                <c:ptCount val="1"/>
                <c:pt idx="0">
                  <c:v>10610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Feuil1!$H$59:$H$67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7.7414236627455724E-2</c:v>
                </c:pt>
                <c:pt idx="2">
                  <c:v>0.21567546799037007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0.14978018554989214</c:v>
                </c:pt>
                <c:pt idx="6">
                  <c:v>0.14063552999875295</c:v>
                </c:pt>
                <c:pt idx="7">
                  <c:v>6.3259882777010112E-2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9-A34C-8E26-645D24E0A481}"/>
            </c:ext>
          </c:extLst>
        </c:ser>
        <c:ser>
          <c:idx val="6"/>
          <c:order val="6"/>
          <c:tx>
            <c:strRef>
              <c:f>Feuil1!$I$58</c:f>
              <c:strCache>
                <c:ptCount val="1"/>
                <c:pt idx="0">
                  <c:v>10588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Feuil1!$I$59:$I$67</c:f>
              <c:numCache>
                <c:formatCode>0.000</c:formatCode>
                <c:ptCount val="9"/>
                <c:pt idx="0">
                  <c:v>0.12537763960867054</c:v>
                </c:pt>
                <c:pt idx="1">
                  <c:v>8.4476091114942475E-2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8.6901794538607913E-2</c:v>
                </c:pt>
                <c:pt idx="5">
                  <c:v>0.12397292194360654</c:v>
                </c:pt>
                <c:pt idx="6">
                  <c:v>0.11319728165181342</c:v>
                </c:pt>
                <c:pt idx="7">
                  <c:v>8.8443428795258905E-2</c:v>
                </c:pt>
                <c:pt idx="8">
                  <c:v>1.2580440716456476E-3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89-A34C-8E26-645D24E0A481}"/>
            </c:ext>
          </c:extLst>
        </c:ser>
        <c:ser>
          <c:idx val="7"/>
          <c:order val="7"/>
          <c:tx>
            <c:strRef>
              <c:f>Feuil1!$J$58</c:f>
              <c:strCache>
                <c:ptCount val="1"/>
                <c:pt idx="0">
                  <c:v>3196-368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Feuil1!$J$59:$J$67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7.9780969906562804E-2</c:v>
                </c:pt>
                <c:pt idx="2">
                  <c:v>0.22093970798272733</c:v>
                </c:pt>
                <c:pt idx="3">
                  <c:v>0.17260514183427</c:v>
                </c:pt>
                <c:pt idx="4">
                  <c:v>0.10917818924976008</c:v>
                </c:pt>
                <c:pt idx="5">
                  <c:v>0.15805271151588185</c:v>
                </c:pt>
                <c:pt idx="6">
                  <c:v>0.14063552999875295</c:v>
                </c:pt>
                <c:pt idx="7">
                  <c:v>7.6034170813438884E-2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2C49-8A4C-37040B2247DC}"/>
            </c:ext>
          </c:extLst>
        </c:ser>
        <c:ser>
          <c:idx val="8"/>
          <c:order val="8"/>
          <c:tx>
            <c:strRef>
              <c:f>Feuil1!$K$58</c:f>
              <c:strCache>
                <c:ptCount val="1"/>
                <c:pt idx="0">
                  <c:v>3196</c:v>
                </c:pt>
              </c:strCache>
            </c:strRef>
          </c:tx>
          <c:marker>
            <c:symbol val="none"/>
          </c:marker>
          <c:cat>
            <c:numRef>
              <c:f>Feuil1!$B$59:$B$67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Feuil1!$K$59:$K$67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6.0475814711176135E-2</c:v>
                </c:pt>
                <c:pt idx="2">
                  <c:v>0.16518447572710926</c:v>
                </c:pt>
                <c:pt idx="3">
                  <c:v>0.13960488173134467</c:v>
                </c:pt>
                <c:pt idx="4">
                  <c:v>9.8182804948296898E-2</c:v>
                </c:pt>
                <c:pt idx="5">
                  <c:v>0.11951858051735664</c:v>
                </c:pt>
                <c:pt idx="6">
                  <c:v>0.11319728165181342</c:v>
                </c:pt>
                <c:pt idx="7">
                  <c:v>3.9958805368159434E-2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2C49-8A4C-37040B22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3689533666621173E-2"/>
              <c:y val="0.155579810250025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13628516872379601"/>
          <c:w val="0.12953246599241208"/>
          <c:h val="0.708120587179384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scotti Ph1 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3926917225446556"/>
          <c:w val="0.6619808112221266"/>
          <c:h val="0.74419845607708346"/>
        </c:manualLayout>
      </c:layout>
      <c:lineChart>
        <c:grouping val="standard"/>
        <c:varyColors val="0"/>
        <c:ser>
          <c:idx val="2"/>
          <c:order val="0"/>
          <c:tx>
            <c:strRef>
              <c:f>Feuil1!$J$68</c:f>
              <c:strCache>
                <c:ptCount val="1"/>
                <c:pt idx="0">
                  <c:v>E. scotti n=9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Feuil1!$I$69:$I$75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Feuil1!$J$69:$J$75</c:f>
              <c:numCache>
                <c:formatCode>0.000</c:formatCode>
                <c:ptCount val="7"/>
                <c:pt idx="0">
                  <c:v>9.9779221633677251E-2</c:v>
                </c:pt>
                <c:pt idx="1">
                  <c:v>7.9256142674229313E-2</c:v>
                </c:pt>
                <c:pt idx="2">
                  <c:v>0.19147452879048954</c:v>
                </c:pt>
                <c:pt idx="3">
                  <c:v>0.15840916299238783</c:v>
                </c:pt>
                <c:pt idx="4">
                  <c:v>9.9418351960604001E-2</c:v>
                </c:pt>
                <c:pt idx="5">
                  <c:v>0.13620737836061836</c:v>
                </c:pt>
                <c:pt idx="6">
                  <c:v>0.12976638308500643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C-9C4E-8562-A0CA237EDE5D}"/>
            </c:ext>
          </c:extLst>
        </c:ser>
        <c:ser>
          <c:idx val="0"/>
          <c:order val="1"/>
          <c:tx>
            <c:strRef>
              <c:f>Feuil1!$K$68</c:f>
              <c:strCache>
                <c:ptCount val="1"/>
                <c:pt idx="0">
                  <c:v>D logmin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Feuil1!$I$69:$I$75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Feuil1!$K$69:$K$75</c:f>
              <c:numCache>
                <c:formatCode>0.000</c:formatCode>
                <c:ptCount val="7"/>
                <c:pt idx="0">
                  <c:v>8.3984954450445404E-2</c:v>
                </c:pt>
                <c:pt idx="1">
                  <c:v>6.0475814711176135E-2</c:v>
                </c:pt>
                <c:pt idx="2">
                  <c:v>0.15919411203792189</c:v>
                </c:pt>
                <c:pt idx="3">
                  <c:v>0.12802300918152953</c:v>
                </c:pt>
                <c:pt idx="4">
                  <c:v>8.6901794538607913E-2</c:v>
                </c:pt>
                <c:pt idx="5">
                  <c:v>0.11501807929068009</c:v>
                </c:pt>
                <c:pt idx="6">
                  <c:v>0.10365196374558305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9C4E-8562-A0CA237EDE5D}"/>
            </c:ext>
          </c:extLst>
        </c:ser>
        <c:ser>
          <c:idx val="1"/>
          <c:order val="2"/>
          <c:tx>
            <c:strRef>
              <c:f>Feuil1!$L$68</c:f>
              <c:strCache>
                <c:ptCount val="1"/>
                <c:pt idx="0">
                  <c:v>Dlogmax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Feuil1!$I$69:$I$75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Feuil1!$L$69:$L$75</c:f>
              <c:numCache>
                <c:formatCode>0.000</c:formatCode>
                <c:ptCount val="7"/>
                <c:pt idx="0">
                  <c:v>0.12537763960867054</c:v>
                </c:pt>
                <c:pt idx="1">
                  <c:v>8.9120996160706012E-2</c:v>
                </c:pt>
                <c:pt idx="2">
                  <c:v>0.22093970798272733</c:v>
                </c:pt>
                <c:pt idx="3">
                  <c:v>0.18307057551243489</c:v>
                </c:pt>
                <c:pt idx="4">
                  <c:v>0.11990205464153325</c:v>
                </c:pt>
                <c:pt idx="5">
                  <c:v>0.15805271151588185</c:v>
                </c:pt>
                <c:pt idx="6">
                  <c:v>0.14940945430625807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C-9C4E-8562-A0CA237E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156507836739209E-2"/>
              <c:y val="0.19748239052676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Ant E. occidentalis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Feuil1!$C$94</c:f>
              <c:strCache>
                <c:ptCount val="1"/>
                <c:pt idx="0">
                  <c:v>3677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Feuil1!$C$95:$C$103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7.50345348821011E-2</c:v>
                </c:pt>
                <c:pt idx="2">
                  <c:v>0.15919411203792189</c:v>
                </c:pt>
                <c:pt idx="3">
                  <c:v>0.15458203770099743</c:v>
                </c:pt>
                <c:pt idx="4">
                  <c:v>9.8182804948296898E-2</c:v>
                </c:pt>
                <c:pt idx="5">
                  <c:v>0.11772397266660506</c:v>
                </c:pt>
                <c:pt idx="6">
                  <c:v>9.389212645642675E-2</c:v>
                </c:pt>
                <c:pt idx="7">
                  <c:v>6.3259882777010112E-2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8C42-BA91-166313CAC14A}"/>
            </c:ext>
          </c:extLst>
        </c:ser>
        <c:ser>
          <c:idx val="0"/>
          <c:order val="1"/>
          <c:tx>
            <c:strRef>
              <c:f>Feuil1!$D$94</c:f>
              <c:strCache>
                <c:ptCount val="1"/>
                <c:pt idx="0">
                  <c:v>3658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Feuil1!$D$95:$D$103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8.2134875300040155E-2</c:v>
                </c:pt>
                <c:pt idx="2">
                  <c:v>0.16873942994415225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0.12838204084866156</c:v>
                </c:pt>
                <c:pt idx="6">
                  <c:v>0.12253730790595685</c:v>
                </c:pt>
                <c:pt idx="7">
                  <c:v>7.6034170813438884E-2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8C42-BA91-166313CAC14A}"/>
            </c:ext>
          </c:extLst>
        </c:ser>
        <c:ser>
          <c:idx val="1"/>
          <c:order val="2"/>
          <c:tx>
            <c:strRef>
              <c:f>Feuil1!$E$94</c:f>
              <c:strCache>
                <c:ptCount val="1"/>
                <c:pt idx="0">
                  <c:v>3743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Feuil1!$E$95:$E$103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0.11599314256100746</c:v>
                </c:pt>
                <c:pt idx="2">
                  <c:v>0.19395621829713372</c:v>
                </c:pt>
                <c:pt idx="3">
                  <c:v>0.15458203770099743</c:v>
                </c:pt>
                <c:pt idx="4">
                  <c:v>9.2578927430298386E-2</c:v>
                </c:pt>
                <c:pt idx="5">
                  <c:v>0.1370682200337543</c:v>
                </c:pt>
                <c:pt idx="6">
                  <c:v>0.1234603570991355</c:v>
                </c:pt>
                <c:pt idx="7">
                  <c:v>0.1236758052486655</c:v>
                </c:pt>
                <c:pt idx="8">
                  <c:v>0.15019705708371189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8-8C42-BA91-166313CAC14A}"/>
            </c:ext>
          </c:extLst>
        </c:ser>
        <c:ser>
          <c:idx val="3"/>
          <c:order val="3"/>
          <c:tx>
            <c:strRef>
              <c:f>Feuil1!$F$94</c:f>
              <c:strCache>
                <c:ptCount val="1"/>
                <c:pt idx="0">
                  <c:v>3789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Feuil1!$F$95:$F$103</c:f>
              <c:numCache>
                <c:formatCode>0.000</c:formatCode>
                <c:ptCount val="9"/>
                <c:pt idx="0">
                  <c:v>7.6685715708946001E-2</c:v>
                </c:pt>
                <c:pt idx="1">
                  <c:v>5.8001195583320619E-2</c:v>
                </c:pt>
                <c:pt idx="2">
                  <c:v>0.18267520788744473</c:v>
                </c:pt>
                <c:pt idx="3">
                  <c:v>0.12409271555309709</c:v>
                </c:pt>
                <c:pt idx="4">
                  <c:v>0.10917818924976008</c:v>
                </c:pt>
                <c:pt idx="5">
                  <c:v>0.10587469985081044</c:v>
                </c:pt>
                <c:pt idx="6">
                  <c:v>9.879946095117087E-2</c:v>
                </c:pt>
                <c:pt idx="7">
                  <c:v>2.9576769574437556E-2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8-8C42-BA91-166313CAC14A}"/>
            </c:ext>
          </c:extLst>
        </c:ser>
        <c:ser>
          <c:idx val="4"/>
          <c:order val="4"/>
          <c:tx>
            <c:strRef>
              <c:f>Feuil1!$G$94</c:f>
              <c:strCache>
                <c:ptCount val="1"/>
                <c:pt idx="0">
                  <c:v>3788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Feuil1!$G$95:$G$103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0.10276487682725222</c:v>
                </c:pt>
                <c:pt idx="2">
                  <c:v>0.1710933353376296</c:v>
                </c:pt>
                <c:pt idx="3">
                  <c:v>0.14715801962179054</c:v>
                </c:pt>
                <c:pt idx="4">
                  <c:v>0.10917818924976008</c:v>
                </c:pt>
                <c:pt idx="5">
                  <c:v>0.12838204084866156</c:v>
                </c:pt>
                <c:pt idx="6">
                  <c:v>0.14063552999875295</c:v>
                </c:pt>
                <c:pt idx="7">
                  <c:v>9.4517576507452183E-2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8-8C42-BA91-166313CAC14A}"/>
            </c:ext>
          </c:extLst>
        </c:ser>
        <c:ser>
          <c:idx val="5"/>
          <c:order val="5"/>
          <c:tx>
            <c:strRef>
              <c:f>Feuil1!$H$94</c:f>
              <c:strCache>
                <c:ptCount val="1"/>
                <c:pt idx="0">
                  <c:v>3926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Feuil1!$H$95:$H$103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0.11162833715855736</c:v>
                </c:pt>
                <c:pt idx="2">
                  <c:v>0.2049516025985969</c:v>
                </c:pt>
                <c:pt idx="3">
                  <c:v>0.16905986106962034</c:v>
                </c:pt>
                <c:pt idx="4">
                  <c:v>0.14058665350138422</c:v>
                </c:pt>
                <c:pt idx="5">
                  <c:v>0.1455840709562839</c:v>
                </c:pt>
                <c:pt idx="6">
                  <c:v>0.15200743502616665</c:v>
                </c:pt>
                <c:pt idx="7">
                  <c:v>0.1064167998071599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E8-8C42-BA91-166313CAC14A}"/>
            </c:ext>
          </c:extLst>
        </c:ser>
        <c:ser>
          <c:idx val="6"/>
          <c:order val="6"/>
          <c:tx>
            <c:strRef>
              <c:f>Feuil1!$I$94</c:f>
              <c:strCache>
                <c:ptCount val="1"/>
                <c:pt idx="0">
                  <c:v>3757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Feuil1!$I$95:$I$103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8.9120996160706012E-2</c:v>
                </c:pt>
                <c:pt idx="2">
                  <c:v>0.14695965562091029</c:v>
                </c:pt>
                <c:pt idx="3">
                  <c:v>0.12409271555309709</c:v>
                </c:pt>
                <c:pt idx="4">
                  <c:v>7.5319921988792782E-2</c:v>
                </c:pt>
                <c:pt idx="5">
                  <c:v>0.10587469985081044</c:v>
                </c:pt>
                <c:pt idx="6">
                  <c:v>0.11789240286019331</c:v>
                </c:pt>
                <c:pt idx="7">
                  <c:v>8.8443428795258905E-2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E8-8C42-BA91-166313CAC14A}"/>
            </c:ext>
          </c:extLst>
        </c:ser>
        <c:ser>
          <c:idx val="7"/>
          <c:order val="7"/>
          <c:tx>
            <c:strRef>
              <c:f>Feuil1!$J$94</c:f>
              <c:strCache>
                <c:ptCount val="1"/>
                <c:pt idx="0">
                  <c:v>3760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Feuil1!$J$95:$J$103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9.3716747849855286E-2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9.8182804948296898E-2</c:v>
                </c:pt>
                <c:pt idx="5">
                  <c:v>0.13274684625111166</c:v>
                </c:pt>
                <c:pt idx="6">
                  <c:v>0.13618118857250305</c:v>
                </c:pt>
                <c:pt idx="7">
                  <c:v>0.10050794019663956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E8-8C42-BA91-166313CAC14A}"/>
            </c:ext>
          </c:extLst>
        </c:ser>
        <c:ser>
          <c:idx val="8"/>
          <c:order val="8"/>
          <c:tx>
            <c:strRef>
              <c:f>Feuil1!$K$94</c:f>
              <c:strCache>
                <c:ptCount val="1"/>
                <c:pt idx="0">
                  <c:v>3733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Feuil1!$K$95:$K$103</c:f>
              <c:numCache>
                <c:formatCode>0.000</c:formatCode>
                <c:ptCount val="9"/>
                <c:pt idx="0">
                  <c:v>0.11874706070965724</c:v>
                </c:pt>
                <c:pt idx="1">
                  <c:v>8.4476091114942475E-2</c:v>
                </c:pt>
                <c:pt idx="2">
                  <c:v>0.18267520788744473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0.11047045153995949</c:v>
                </c:pt>
                <c:pt idx="6">
                  <c:v>0.12253730790595685</c:v>
                </c:pt>
                <c:pt idx="7">
                  <c:v>6.3259882777010112E-2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E8-8C42-BA91-166313CAC14A}"/>
            </c:ext>
          </c:extLst>
        </c:ser>
        <c:ser>
          <c:idx val="9"/>
          <c:order val="9"/>
          <c:tx>
            <c:strRef>
              <c:f>Feuil1!$L$94</c:f>
              <c:strCache>
                <c:ptCount val="1"/>
                <c:pt idx="0">
                  <c:v>3674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Feuil1!$L$95:$L$103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8.9120996160706012E-2</c:v>
                </c:pt>
                <c:pt idx="2">
                  <c:v>0.2049516025985969</c:v>
                </c:pt>
                <c:pt idx="3">
                  <c:v>0.16548540071132201</c:v>
                </c:pt>
                <c:pt idx="4">
                  <c:v>0.11990205464153325</c:v>
                </c:pt>
                <c:pt idx="5">
                  <c:v>0.13274684625111166</c:v>
                </c:pt>
                <c:pt idx="6">
                  <c:v>0.14063552999875295</c:v>
                </c:pt>
                <c:pt idx="7">
                  <c:v>7.6034170813438884E-2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E8-8C42-BA91-166313CAC14A}"/>
            </c:ext>
          </c:extLst>
        </c:ser>
        <c:ser>
          <c:idx val="10"/>
          <c:order val="10"/>
          <c:tx>
            <c:strRef>
              <c:f>Feuil1!$M$94</c:f>
              <c:strCache>
                <c:ptCount val="1"/>
                <c:pt idx="0">
                  <c:v>3755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Feuil1!$M$95:$M$103</c:f>
              <c:numCache>
                <c:formatCode>0.000</c:formatCode>
                <c:ptCount val="9"/>
                <c:pt idx="0">
                  <c:v>7.6685715708946001E-2</c:v>
                </c:pt>
                <c:pt idx="1">
                  <c:v>8.9120996160706012E-2</c:v>
                </c:pt>
                <c:pt idx="2">
                  <c:v>0.19395621829713372</c:v>
                </c:pt>
                <c:pt idx="3">
                  <c:v>0.14339787074848376</c:v>
                </c:pt>
                <c:pt idx="4">
                  <c:v>0.10917818924976008</c:v>
                </c:pt>
                <c:pt idx="5">
                  <c:v>0.1370682200337543</c:v>
                </c:pt>
                <c:pt idx="6">
                  <c:v>0.14063552999875295</c:v>
                </c:pt>
                <c:pt idx="7">
                  <c:v>8.2283120090440587E-2</c:v>
                </c:pt>
                <c:pt idx="8">
                  <c:v>0.12123336114839534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E8-8C42-BA91-166313CAC14A}"/>
            </c:ext>
          </c:extLst>
        </c:ser>
        <c:ser>
          <c:idx val="11"/>
          <c:order val="11"/>
          <c:tx>
            <c:strRef>
              <c:f>Feuil1!$N$94</c:f>
              <c:strCache>
                <c:ptCount val="1"/>
                <c:pt idx="0">
                  <c:v>3704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Feuil1!$N$95:$N$103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7.50345348821011E-2</c:v>
                </c:pt>
                <c:pt idx="2">
                  <c:v>0.20603598389081701</c:v>
                </c:pt>
                <c:pt idx="3">
                  <c:v>0.14339787074848376</c:v>
                </c:pt>
                <c:pt idx="4">
                  <c:v>9.2578927430298386E-2</c:v>
                </c:pt>
                <c:pt idx="5">
                  <c:v>0.13274684625111166</c:v>
                </c:pt>
                <c:pt idx="6">
                  <c:v>0.11319728165181342</c:v>
                </c:pt>
                <c:pt idx="7">
                  <c:v>6.9693992782420056E-2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E8-8C42-BA91-166313CAC14A}"/>
            </c:ext>
          </c:extLst>
        </c:ser>
        <c:ser>
          <c:idx val="12"/>
          <c:order val="12"/>
          <c:tx>
            <c:strRef>
              <c:f>Feuil1!$O$94</c:f>
              <c:strCache>
                <c:ptCount val="1"/>
                <c:pt idx="0">
                  <c:v>3744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Feuil1!$O$95:$O$103</c:f>
              <c:numCache>
                <c:formatCode>0.000</c:formatCode>
                <c:ptCount val="9"/>
                <c:pt idx="0">
                  <c:v>6.9261697629739105E-2</c:v>
                </c:pt>
                <c:pt idx="1">
                  <c:v>7.0235652000332438E-2</c:v>
                </c:pt>
                <c:pt idx="2">
                  <c:v>0.15311996432572861</c:v>
                </c:pt>
                <c:pt idx="3">
                  <c:v>0.13960488173134467</c:v>
                </c:pt>
                <c:pt idx="4">
                  <c:v>8.6901794538607913E-2</c:v>
                </c:pt>
                <c:pt idx="5">
                  <c:v>0.11951858051735664</c:v>
                </c:pt>
                <c:pt idx="6">
                  <c:v>0.11319728165181342</c:v>
                </c:pt>
                <c:pt idx="7">
                  <c:v>6.9693992782420056E-2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E8-8C42-BA91-166313CAC14A}"/>
            </c:ext>
          </c:extLst>
        </c:ser>
        <c:ser>
          <c:idx val="13"/>
          <c:order val="13"/>
          <c:tx>
            <c:strRef>
              <c:f>Feuil1!$P$94</c:f>
              <c:strCache>
                <c:ptCount val="1"/>
                <c:pt idx="0">
                  <c:v>3779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Feuil1!$P$95:$P$103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8.4476091114942475E-2</c:v>
                </c:pt>
                <c:pt idx="2">
                  <c:v>0.18267520788744473</c:v>
                </c:pt>
                <c:pt idx="3">
                  <c:v>0.15458203770099743</c:v>
                </c:pt>
                <c:pt idx="4">
                  <c:v>9.2578927430298386E-2</c:v>
                </c:pt>
                <c:pt idx="5">
                  <c:v>0.12397292194360654</c:v>
                </c:pt>
                <c:pt idx="6">
                  <c:v>0.1316806873458265</c:v>
                </c:pt>
                <c:pt idx="7">
                  <c:v>6.9693992782420056E-2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E8-8C42-BA91-166313CAC14A}"/>
            </c:ext>
          </c:extLst>
        </c:ser>
        <c:ser>
          <c:idx val="14"/>
          <c:order val="14"/>
          <c:tx>
            <c:strRef>
              <c:f>Feuil1!$Q$94</c:f>
              <c:strCache>
                <c:ptCount val="1"/>
                <c:pt idx="0">
                  <c:v>3726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Feuil1!$Q$95:$Q$103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8.9120996160706012E-2</c:v>
                </c:pt>
                <c:pt idx="2">
                  <c:v>0.21034663448530311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0.12838204084866156</c:v>
                </c:pt>
                <c:pt idx="6">
                  <c:v>0.14063552999875295</c:v>
                </c:pt>
                <c:pt idx="7">
                  <c:v>6.3259882777010112E-2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E8-8C42-BA91-166313CAC14A}"/>
            </c:ext>
          </c:extLst>
        </c:ser>
        <c:ser>
          <c:idx val="15"/>
          <c:order val="15"/>
          <c:tx>
            <c:strRef>
              <c:f>Feuil1!$R$94</c:f>
              <c:strCache>
                <c:ptCount val="1"/>
                <c:pt idx="0">
                  <c:v>3791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Feuil1!$R$95:$R$103</c:f>
              <c:numCache>
                <c:formatCode>0.000</c:formatCode>
                <c:ptCount val="9"/>
                <c:pt idx="0">
                  <c:v>5.4021731073002233E-2</c:v>
                </c:pt>
                <c:pt idx="1">
                  <c:v>6.5383149205920255E-2</c:v>
                </c:pt>
                <c:pt idx="2">
                  <c:v>0.1710933353376296</c:v>
                </c:pt>
                <c:pt idx="3">
                  <c:v>0.13191805306505366</c:v>
                </c:pt>
                <c:pt idx="4">
                  <c:v>0.10917818924976008</c:v>
                </c:pt>
                <c:pt idx="5">
                  <c:v>0.11047045153995949</c:v>
                </c:pt>
                <c:pt idx="6">
                  <c:v>0.12253730790595685</c:v>
                </c:pt>
                <c:pt idx="7">
                  <c:v>5.009843671903913E-2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E8-8C42-BA91-166313CAC14A}"/>
            </c:ext>
          </c:extLst>
        </c:ser>
        <c:ser>
          <c:idx val="16"/>
          <c:order val="16"/>
          <c:tx>
            <c:strRef>
              <c:f>Feuil1!$S$94</c:f>
              <c:strCache>
                <c:ptCount val="1"/>
                <c:pt idx="0">
                  <c:v>3598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Feuil1!$S$95:$S$103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9.3716747849855286E-2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0.11990205464153325</c:v>
                </c:pt>
                <c:pt idx="5">
                  <c:v>0.1370682200337543</c:v>
                </c:pt>
                <c:pt idx="6">
                  <c:v>0.14940945430625807</c:v>
                </c:pt>
                <c:pt idx="7">
                  <c:v>9.4517576507452183E-2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E8-8C42-BA91-166313CAC14A}"/>
            </c:ext>
          </c:extLst>
        </c:ser>
        <c:ser>
          <c:idx val="17"/>
          <c:order val="17"/>
          <c:tx>
            <c:strRef>
              <c:f>Feuil1!$T$94</c:f>
              <c:strCache>
                <c:ptCount val="1"/>
                <c:pt idx="0">
                  <c:v>3771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Feuil1!$T$95:$T$103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8.0252772757856361E-2</c:v>
                </c:pt>
                <c:pt idx="2">
                  <c:v>0.14695965562091029</c:v>
                </c:pt>
                <c:pt idx="3">
                  <c:v>0.10800589565964214</c:v>
                </c:pt>
                <c:pt idx="4">
                  <c:v>8.6901794538607913E-2</c:v>
                </c:pt>
                <c:pt idx="5">
                  <c:v>9.3693041984943104E-2</c:v>
                </c:pt>
                <c:pt idx="6">
                  <c:v>0.10365196374558305</c:v>
                </c:pt>
                <c:pt idx="7">
                  <c:v>8.2283120090440587E-2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E8-8C42-BA91-166313CAC14A}"/>
            </c:ext>
          </c:extLst>
        </c:ser>
        <c:ser>
          <c:idx val="18"/>
          <c:order val="18"/>
          <c:tx>
            <c:strRef>
              <c:f>Feuil1!$U$94</c:f>
              <c:strCache>
                <c:ptCount val="1"/>
                <c:pt idx="0">
                  <c:v>3655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Feuil1!$U$95:$U$103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8.4942823542349943E-2</c:v>
                </c:pt>
                <c:pt idx="2">
                  <c:v>0.17807945619829568</c:v>
                </c:pt>
                <c:pt idx="3">
                  <c:v>0.12409271555309709</c:v>
                </c:pt>
                <c:pt idx="4">
                  <c:v>9.2578927430298386E-2</c:v>
                </c:pt>
                <c:pt idx="5">
                  <c:v>0.11592191828892462</c:v>
                </c:pt>
                <c:pt idx="6">
                  <c:v>0.1316806873458265</c:v>
                </c:pt>
                <c:pt idx="7">
                  <c:v>9.4517576507452183E-2</c:v>
                </c:pt>
                <c:pt idx="8">
                  <c:v>1.2580440716456476E-3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E8-8C42-BA91-166313CAC14A}"/>
            </c:ext>
          </c:extLst>
        </c:ser>
        <c:ser>
          <c:idx val="19"/>
          <c:order val="19"/>
          <c:tx>
            <c:strRef>
              <c:f>Feuil1!$V$94</c:f>
              <c:strCache>
                <c:ptCount val="1"/>
                <c:pt idx="0">
                  <c:v>3665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Feuil1!$V$95:$V$103</c:f>
              <c:numCache>
                <c:formatCode>0.000</c:formatCode>
                <c:ptCount val="9"/>
                <c:pt idx="0">
                  <c:v>0.11201367805068885</c:v>
                </c:pt>
                <c:pt idx="1">
                  <c:v>8.4476091114942475E-2</c:v>
                </c:pt>
                <c:pt idx="2">
                  <c:v>0.17343455115253215</c:v>
                </c:pt>
                <c:pt idx="3">
                  <c:v>0.11612378588182182</c:v>
                </c:pt>
                <c:pt idx="4">
                  <c:v>8.6901794538607913E-2</c:v>
                </c:pt>
                <c:pt idx="5">
                  <c:v>0.10771884054918068</c:v>
                </c:pt>
                <c:pt idx="6">
                  <c:v>0.11789240286019331</c:v>
                </c:pt>
                <c:pt idx="7">
                  <c:v>8.2283120090440587E-2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E8-8C42-BA91-166313CAC14A}"/>
            </c:ext>
          </c:extLst>
        </c:ser>
        <c:ser>
          <c:idx val="20"/>
          <c:order val="20"/>
          <c:tx>
            <c:strRef>
              <c:f>Feuil1!$W$94</c:f>
              <c:strCache>
                <c:ptCount val="1"/>
                <c:pt idx="0">
                  <c:v>3708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Feuil1!$W$95:$W$103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0.11162833715855736</c:v>
                </c:pt>
                <c:pt idx="2">
                  <c:v>0.1710933353376296</c:v>
                </c:pt>
                <c:pt idx="3">
                  <c:v>0.15088589214103365</c:v>
                </c:pt>
                <c:pt idx="4">
                  <c:v>0.11990205464153325</c:v>
                </c:pt>
                <c:pt idx="5">
                  <c:v>0.14304680289092375</c:v>
                </c:pt>
                <c:pt idx="6">
                  <c:v>0.15114316711525877</c:v>
                </c:pt>
                <c:pt idx="7">
                  <c:v>8.8443428795258905E-2</c:v>
                </c:pt>
                <c:pt idx="8">
                  <c:v>0.15019705708371189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E8-8C42-BA91-166313CAC14A}"/>
            </c:ext>
          </c:extLst>
        </c:ser>
        <c:ser>
          <c:idx val="21"/>
          <c:order val="21"/>
          <c:tx>
            <c:strRef>
              <c:f>Feuil1!$X$94</c:f>
              <c:strCache>
                <c:ptCount val="1"/>
                <c:pt idx="0">
                  <c:v>3730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Feuil1!$X$95:$X$103</c:f>
              <c:numCache>
                <c:formatCode>0.000</c:formatCode>
                <c:ptCount val="9"/>
                <c:pt idx="0">
                  <c:v>0.11874706070965724</c:v>
                </c:pt>
                <c:pt idx="1">
                  <c:v>0.11599314256100746</c:v>
                </c:pt>
                <c:pt idx="2">
                  <c:v>0.18267520788744473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0.12838204084866156</c:v>
                </c:pt>
                <c:pt idx="6">
                  <c:v>0.14940945430625807</c:v>
                </c:pt>
                <c:pt idx="7">
                  <c:v>0.11799867235697503</c:v>
                </c:pt>
                <c:pt idx="8">
                  <c:v>0.12123336114839534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E8-8C42-BA91-166313CAC14A}"/>
            </c:ext>
          </c:extLst>
        </c:ser>
        <c:ser>
          <c:idx val="22"/>
          <c:order val="22"/>
          <c:tx>
            <c:strRef>
              <c:f>Feuil1!$Y$94</c:f>
              <c:strCache>
                <c:ptCount val="1"/>
                <c:pt idx="0">
                  <c:v>5900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Feuil1!$Y$95:$Y$103</c:f>
              <c:numCache>
                <c:formatCode>0.000</c:formatCode>
                <c:ptCount val="9"/>
                <c:pt idx="0">
                  <c:v>0.15709205278587701</c:v>
                </c:pt>
                <c:pt idx="1">
                  <c:v>0.13759585858924961</c:v>
                </c:pt>
                <c:pt idx="2">
                  <c:v>0.2049516025985969</c:v>
                </c:pt>
                <c:pt idx="3">
                  <c:v>0.17260514183427</c:v>
                </c:pt>
                <c:pt idx="4">
                  <c:v>0.10917818924976008</c:v>
                </c:pt>
                <c:pt idx="5">
                  <c:v>0.15805271151588185</c:v>
                </c:pt>
                <c:pt idx="6">
                  <c:v>0.15373082808890071</c:v>
                </c:pt>
                <c:pt idx="7">
                  <c:v>0.15626317245225763</c:v>
                </c:pt>
                <c:pt idx="8">
                  <c:v>0.19031428029169439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E8-8C42-BA91-166313CAC14A}"/>
            </c:ext>
          </c:extLst>
        </c:ser>
        <c:ser>
          <c:idx val="23"/>
          <c:order val="23"/>
          <c:tx>
            <c:strRef>
              <c:f>Feuil1!$Z$94</c:f>
              <c:strCache>
                <c:ptCount val="1"/>
                <c:pt idx="0">
                  <c:v>3670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Feuil1!$Z$95:$Z$103</c:f>
              <c:numCache>
                <c:formatCode>0.000</c:formatCode>
                <c:ptCount val="9"/>
                <c:pt idx="0">
                  <c:v>0.12537763960867054</c:v>
                </c:pt>
                <c:pt idx="1">
                  <c:v>9.3716747849855286E-2</c:v>
                </c:pt>
                <c:pt idx="2">
                  <c:v>0.18267520788744473</c:v>
                </c:pt>
                <c:pt idx="3">
                  <c:v>0.16188127644249684</c:v>
                </c:pt>
                <c:pt idx="4">
                  <c:v>9.8182804948296898E-2</c:v>
                </c:pt>
                <c:pt idx="5">
                  <c:v>0.12397292194360654</c:v>
                </c:pt>
                <c:pt idx="6">
                  <c:v>0.14152094209320776</c:v>
                </c:pt>
                <c:pt idx="7">
                  <c:v>0.1064167998071599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E8-8C42-BA91-166313CAC14A}"/>
            </c:ext>
          </c:extLst>
        </c:ser>
        <c:ser>
          <c:idx val="24"/>
          <c:order val="24"/>
          <c:tx>
            <c:strRef>
              <c:f>Feuil1!$AA$94</c:f>
              <c:strCache>
                <c:ptCount val="1"/>
                <c:pt idx="0">
                  <c:v>3719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Feuil1!$AA$95:$AA$103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0.11599314256100746</c:v>
                </c:pt>
                <c:pt idx="2">
                  <c:v>0.1710933353376296</c:v>
                </c:pt>
                <c:pt idx="3">
                  <c:v>0.17612171555710709</c:v>
                </c:pt>
                <c:pt idx="4">
                  <c:v>0.11134425100626788</c:v>
                </c:pt>
                <c:pt idx="5">
                  <c:v>0.13448055906011236</c:v>
                </c:pt>
                <c:pt idx="6">
                  <c:v>0.14063552999875295</c:v>
                </c:pt>
                <c:pt idx="7">
                  <c:v>0.11224634346788376</c:v>
                </c:pt>
                <c:pt idx="8">
                  <c:v>0.1639853415693453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E8-8C42-BA91-166313CAC14A}"/>
            </c:ext>
          </c:extLst>
        </c:ser>
        <c:ser>
          <c:idx val="25"/>
          <c:order val="25"/>
          <c:tx>
            <c:strRef>
              <c:f>Feuil1!$AB$94</c:f>
              <c:strCache>
                <c:ptCount val="1"/>
                <c:pt idx="0">
                  <c:v>3688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Feuil1!$AB$95:$AB$103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9.3716747849855286E-2</c:v>
                </c:pt>
                <c:pt idx="2">
                  <c:v>0.2049516025985969</c:v>
                </c:pt>
                <c:pt idx="3">
                  <c:v>0.15458203770099743</c:v>
                </c:pt>
                <c:pt idx="4">
                  <c:v>0.13036748831969835</c:v>
                </c:pt>
                <c:pt idx="5">
                  <c:v>0.14978018554989214</c:v>
                </c:pt>
                <c:pt idx="6">
                  <c:v>0.14240455273759967</c:v>
                </c:pt>
                <c:pt idx="7">
                  <c:v>9.4517576507452183E-2</c:v>
                </c:pt>
                <c:pt idx="8">
                  <c:v>9.0199127408426616E-2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E8-8C42-BA91-166313CAC14A}"/>
            </c:ext>
          </c:extLst>
        </c:ser>
        <c:ser>
          <c:idx val="26"/>
          <c:order val="26"/>
          <c:tx>
            <c:strRef>
              <c:f>Feuil1!$AC$94</c:f>
              <c:strCache>
                <c:ptCount val="1"/>
                <c:pt idx="0">
                  <c:v>3767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Feuil1!$AC$95:$AC$103</c:f>
              <c:numCache>
                <c:formatCode>0.000</c:formatCode>
                <c:ptCount val="9"/>
                <c:pt idx="0">
                  <c:v>9.1163539077568911E-2</c:v>
                </c:pt>
                <c:pt idx="1">
                  <c:v>9.8264375600575882E-2</c:v>
                </c:pt>
                <c:pt idx="2">
                  <c:v>0.18381658694625402</c:v>
                </c:pt>
                <c:pt idx="3">
                  <c:v>0.16188127644249684</c:v>
                </c:pt>
                <c:pt idx="4">
                  <c:v>0.11134425100626788</c:v>
                </c:pt>
                <c:pt idx="5">
                  <c:v>0.1370682200337543</c:v>
                </c:pt>
                <c:pt idx="6">
                  <c:v>0.14940945430625807</c:v>
                </c:pt>
                <c:pt idx="7">
                  <c:v>8.8443428795258905E-2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E8-8C42-BA91-166313CAC14A}"/>
            </c:ext>
          </c:extLst>
        </c:ser>
        <c:ser>
          <c:idx val="27"/>
          <c:order val="27"/>
          <c:tx>
            <c:strRef>
              <c:f>Feuil1!$AD$94</c:f>
              <c:strCache>
                <c:ptCount val="1"/>
                <c:pt idx="0">
                  <c:v>3700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Feuil1!$AD$95:$AD$103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0.10721921825350234</c:v>
                </c:pt>
                <c:pt idx="2">
                  <c:v>0.19395621829713372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0.1370682200337543</c:v>
                </c:pt>
                <c:pt idx="6">
                  <c:v>0.14940945430625807</c:v>
                </c:pt>
                <c:pt idx="7">
                  <c:v>0.1064167998071599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E8-8C42-BA91-166313CAC14A}"/>
            </c:ext>
          </c:extLst>
        </c:ser>
        <c:ser>
          <c:idx val="28"/>
          <c:order val="28"/>
          <c:tx>
            <c:strRef>
              <c:f>Feuil1!$AE$94</c:f>
              <c:strCache>
                <c:ptCount val="1"/>
                <c:pt idx="0">
                  <c:v>3653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Feuil1!$AE$95:$AE$103</c:f>
              <c:numCache>
                <c:formatCode>0.000</c:formatCode>
                <c:ptCount val="9"/>
                <c:pt idx="0">
                  <c:v>0.14468279480405699</c:v>
                </c:pt>
                <c:pt idx="1">
                  <c:v>0.1267170079527804</c:v>
                </c:pt>
                <c:pt idx="2">
                  <c:v>0.1710933353376296</c:v>
                </c:pt>
                <c:pt idx="3">
                  <c:v>0.15458203770099743</c:v>
                </c:pt>
                <c:pt idx="4">
                  <c:v>0.10917818924976008</c:v>
                </c:pt>
                <c:pt idx="5">
                  <c:v>0.13274684625111166</c:v>
                </c:pt>
                <c:pt idx="6">
                  <c:v>0.14063552999875295</c:v>
                </c:pt>
                <c:pt idx="7">
                  <c:v>0.12927968276666402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E8-8C42-BA91-166313CAC14A}"/>
            </c:ext>
          </c:extLst>
        </c:ser>
        <c:ser>
          <c:idx val="29"/>
          <c:order val="29"/>
          <c:tx>
            <c:strRef>
              <c:f>Feuil1!$AF$94</c:f>
              <c:strCache>
                <c:ptCount val="1"/>
                <c:pt idx="0">
                  <c:v>3335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Feuil1!$AF$95:$AF$103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5.3009250025821686E-2</c:v>
                </c:pt>
                <c:pt idx="2">
                  <c:v>0.18267520788744473</c:v>
                </c:pt>
                <c:pt idx="3">
                  <c:v>0.14715801962179054</c:v>
                </c:pt>
                <c:pt idx="4">
                  <c:v>9.8182804948296898E-2</c:v>
                </c:pt>
                <c:pt idx="5">
                  <c:v>9.6534673596667009E-2</c:v>
                </c:pt>
                <c:pt idx="6">
                  <c:v>0.1150814255263648</c:v>
                </c:pt>
                <c:pt idx="7">
                  <c:v>2.9576769574437556E-2</c:v>
                </c:pt>
                <c:pt idx="8">
                  <c:v>0.13595661796910186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E8-8C42-BA91-166313CAC14A}"/>
            </c:ext>
          </c:extLst>
        </c:ser>
        <c:ser>
          <c:idx val="30"/>
          <c:order val="30"/>
          <c:tx>
            <c:strRef>
              <c:f>Feuil1!$AG$94</c:f>
              <c:strCache>
                <c:ptCount val="1"/>
                <c:pt idx="0">
                  <c:v>3683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Feuil1!$AG$95:$AG$103</c:f>
              <c:numCache>
                <c:formatCode>0.000</c:formatCode>
                <c:ptCount val="9"/>
                <c:pt idx="0">
                  <c:v>0.11874706070965724</c:v>
                </c:pt>
                <c:pt idx="1">
                  <c:v>0.12031451634365009</c:v>
                </c:pt>
                <c:pt idx="2">
                  <c:v>0.22093970798272733</c:v>
                </c:pt>
                <c:pt idx="3">
                  <c:v>0.17752041074967195</c:v>
                </c:pt>
                <c:pt idx="4">
                  <c:v>0.12516629463389051</c:v>
                </c:pt>
                <c:pt idx="5">
                  <c:v>0.15805271151588185</c:v>
                </c:pt>
                <c:pt idx="6">
                  <c:v>0.15970941094607016</c:v>
                </c:pt>
                <c:pt idx="7">
                  <c:v>0.12927968276666402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E8-8C42-BA91-166313CAC14A}"/>
            </c:ext>
          </c:extLst>
        </c:ser>
        <c:ser>
          <c:idx val="31"/>
          <c:order val="31"/>
          <c:tx>
            <c:strRef>
              <c:f>Feuil1!$AH$94</c:f>
              <c:strCache>
                <c:ptCount val="1"/>
                <c:pt idx="0">
                  <c:v>3555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Feuil1!$AH$95:$AH$103</c:f>
              <c:numCache>
                <c:formatCode>0.000</c:formatCode>
                <c:ptCount val="9"/>
                <c:pt idx="0">
                  <c:v>6.1708559739293234E-2</c:v>
                </c:pt>
                <c:pt idx="1">
                  <c:v>7.9780969906562804E-2</c:v>
                </c:pt>
                <c:pt idx="2">
                  <c:v>0.17923296147642742</c:v>
                </c:pt>
                <c:pt idx="3">
                  <c:v>0.14715801962179054</c:v>
                </c:pt>
                <c:pt idx="4">
                  <c:v>0.10917818924976008</c:v>
                </c:pt>
                <c:pt idx="5">
                  <c:v>0.13274684625111166</c:v>
                </c:pt>
                <c:pt idx="6">
                  <c:v>0.1316806873458265</c:v>
                </c:pt>
                <c:pt idx="7">
                  <c:v>8.2283120090440587E-2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E8-8C42-BA91-166313CAC14A}"/>
            </c:ext>
          </c:extLst>
        </c:ser>
        <c:ser>
          <c:idx val="32"/>
          <c:order val="32"/>
          <c:tx>
            <c:strRef>
              <c:f>Feuil1!$AI$94</c:f>
              <c:strCache>
                <c:ptCount val="1"/>
                <c:pt idx="0">
                  <c:v>5224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Feuil1!$AI$95:$AI$103</c:f>
              <c:numCache>
                <c:formatCode>0.000</c:formatCode>
                <c:ptCount val="9"/>
                <c:pt idx="0">
                  <c:v>9.8225393565055663E-2</c:v>
                </c:pt>
                <c:pt idx="1">
                  <c:v>9.3716747849855286E-2</c:v>
                </c:pt>
                <c:pt idx="2">
                  <c:v>0.16039881317629257</c:v>
                </c:pt>
                <c:pt idx="3">
                  <c:v>0.13960488173134467</c:v>
                </c:pt>
                <c:pt idx="4">
                  <c:v>7.5319921988792782E-2</c:v>
                </c:pt>
                <c:pt idx="5">
                  <c:v>0.11320473852721169</c:v>
                </c:pt>
                <c:pt idx="6">
                  <c:v>0.10557788478162156</c:v>
                </c:pt>
                <c:pt idx="7">
                  <c:v>9.4517576507452183E-2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E8-8C42-BA91-166313CAC14A}"/>
            </c:ext>
          </c:extLst>
        </c:ser>
        <c:ser>
          <c:idx val="33"/>
          <c:order val="33"/>
          <c:tx>
            <c:strRef>
              <c:f>Feuil1!$AJ$94</c:f>
              <c:strCache>
                <c:ptCount val="1"/>
                <c:pt idx="0">
                  <c:v>5241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Feuil1!$AJ$95:$AJ$103</c:f>
              <c:numCache>
                <c:formatCode>0.000</c:formatCode>
                <c:ptCount val="9"/>
                <c:pt idx="0">
                  <c:v>4.6196393561045657E-2</c:v>
                </c:pt>
                <c:pt idx="1">
                  <c:v>7.7414236627455724E-2</c:v>
                </c:pt>
                <c:pt idx="2">
                  <c:v>0.18267520788744473</c:v>
                </c:pt>
                <c:pt idx="3">
                  <c:v>0.13191805306505366</c:v>
                </c:pt>
                <c:pt idx="4">
                  <c:v>0.10917818924976008</c:v>
                </c:pt>
                <c:pt idx="5">
                  <c:v>0.11501807929068009</c:v>
                </c:pt>
                <c:pt idx="6">
                  <c:v>0.14063552999875295</c:v>
                </c:pt>
                <c:pt idx="7">
                  <c:v>6.9693992782420056E-2</c:v>
                </c:pt>
                <c:pt idx="8">
                  <c:v>3.9046604961045395E-2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E8-8C42-BA91-166313CAC14A}"/>
            </c:ext>
          </c:extLst>
        </c:ser>
        <c:ser>
          <c:idx val="34"/>
          <c:order val="34"/>
          <c:tx>
            <c:strRef>
              <c:f>Feuil1!$AK$94</c:f>
              <c:strCache>
                <c:ptCount val="1"/>
                <c:pt idx="0">
                  <c:v>5223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Feuil1!$AK$95:$AK$103</c:f>
              <c:numCache>
                <c:formatCode>0.000</c:formatCode>
                <c:ptCount val="9"/>
                <c:pt idx="0">
                  <c:v>0.10517425352038345</c:v>
                </c:pt>
                <c:pt idx="1">
                  <c:v>0.10721921825350234</c:v>
                </c:pt>
                <c:pt idx="2">
                  <c:v>0.18835234077913521</c:v>
                </c:pt>
                <c:pt idx="3">
                  <c:v>0.15088589214103365</c:v>
                </c:pt>
                <c:pt idx="4">
                  <c:v>0.10917818924976008</c:v>
                </c:pt>
                <c:pt idx="5">
                  <c:v>0.13274684625111166</c:v>
                </c:pt>
                <c:pt idx="6">
                  <c:v>0.1271330595951059</c:v>
                </c:pt>
                <c:pt idx="7">
                  <c:v>0.1064167998071599</c:v>
                </c:pt>
                <c:pt idx="8">
                  <c:v>7.3808711220257228E-2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E8-8C42-BA91-166313CAC14A}"/>
            </c:ext>
          </c:extLst>
        </c:ser>
        <c:ser>
          <c:idx val="35"/>
          <c:order val="35"/>
          <c:tx>
            <c:strRef>
              <c:f>Feuil1!$AL$94</c:f>
              <c:strCache>
                <c:ptCount val="1"/>
                <c:pt idx="0">
                  <c:v>3656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Feuil1!$AL$95:$AL$103</c:f>
              <c:numCache>
                <c:formatCode>0.000</c:formatCode>
                <c:ptCount val="9"/>
                <c:pt idx="0">
                  <c:v>8.3984954450445404E-2</c:v>
                </c:pt>
                <c:pt idx="1">
                  <c:v>7.9780969906562804E-2</c:v>
                </c:pt>
                <c:pt idx="2">
                  <c:v>0.19060257628954602</c:v>
                </c:pt>
                <c:pt idx="3">
                  <c:v>0.12012652833549575</c:v>
                </c:pt>
                <c:pt idx="4">
                  <c:v>0.10917818924976008</c:v>
                </c:pt>
                <c:pt idx="5">
                  <c:v>0.11501807929068009</c:v>
                </c:pt>
                <c:pt idx="6">
                  <c:v>0.12253730790595685</c:v>
                </c:pt>
                <c:pt idx="7">
                  <c:v>6.9693992782420056E-2</c:v>
                </c:pt>
                <c:pt idx="8">
                  <c:v>0.10599339459165846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0E8-8C42-BA91-166313CAC14A}"/>
            </c:ext>
          </c:extLst>
        </c:ser>
        <c:ser>
          <c:idx val="36"/>
          <c:order val="36"/>
          <c:tx>
            <c:strRef>
              <c:f>Feuil1!$AM$94</c:f>
              <c:strCache>
                <c:ptCount val="1"/>
                <c:pt idx="0">
                  <c:v>BK 1370</c:v>
                </c:pt>
              </c:strCache>
            </c:strRef>
          </c:tx>
          <c:marker>
            <c:symbol val="none"/>
          </c:marker>
          <c:cat>
            <c:numRef>
              <c:f>Feuil1!$B$95:$B$103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Feuil1!$AM$95:$AM$103</c:f>
              <c:numCache>
                <c:formatCode>0.000</c:formatCode>
                <c:ptCount val="9"/>
                <c:pt idx="0">
                  <c:v>0.14468279480405699</c:v>
                </c:pt>
                <c:pt idx="1">
                  <c:v>0.11381622330673302</c:v>
                </c:pt>
                <c:pt idx="2">
                  <c:v>0.16518447572710926</c:v>
                </c:pt>
                <c:pt idx="3">
                  <c:v>0.15458203770099743</c:v>
                </c:pt>
                <c:pt idx="4">
                  <c:v>8.6901794538607913E-2</c:v>
                </c:pt>
                <c:pt idx="5">
                  <c:v>0.10771884054918068</c:v>
                </c:pt>
                <c:pt idx="6">
                  <c:v>0.12253730790595685</c:v>
                </c:pt>
                <c:pt idx="7">
                  <c:v>0.1064167998071599</c:v>
                </c:pt>
                <c:pt idx="8">
                  <c:v>0.15019705708371189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0E8-8C42-BA91-166313CA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7468375187025284E-2"/>
              <c:y val="0.189617547672448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1.3723645812433058E-2"/>
          <c:w val="0.10929981568340312"/>
          <c:h val="0.966191001682615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occidentalis Ph1 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4894449779555199"/>
          <c:w val="0.6619808112221266"/>
          <c:h val="0.73452317487575058"/>
        </c:manualLayout>
      </c:layout>
      <c:lineChart>
        <c:grouping val="standard"/>
        <c:varyColors val="0"/>
        <c:ser>
          <c:idx val="2"/>
          <c:order val="0"/>
          <c:tx>
            <c:strRef>
              <c:f>Feuil1!$J$104</c:f>
              <c:strCache>
                <c:ptCount val="1"/>
                <c:pt idx="0">
                  <c:v>RLB n=37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Feuil1!$J$105:$J$111</c:f>
              <c:numCache>
                <c:formatCode>0.000</c:formatCode>
                <c:ptCount val="7"/>
                <c:pt idx="0">
                  <c:v>9.1548210920169737E-2</c:v>
                </c:pt>
                <c:pt idx="1">
                  <c:v>9.3506654190326222E-2</c:v>
                </c:pt>
                <c:pt idx="2">
                  <c:v>0.18199512527983397</c:v>
                </c:pt>
                <c:pt idx="3">
                  <c:v>0.14810813709755655</c:v>
                </c:pt>
                <c:pt idx="4">
                  <c:v>0.10413111376513218</c:v>
                </c:pt>
                <c:pt idx="5">
                  <c:v>0.12640943002041705</c:v>
                </c:pt>
                <c:pt idx="6">
                  <c:v>0.13155840254087869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F049-B8CA-54E044ED853C}"/>
            </c:ext>
          </c:extLst>
        </c:ser>
        <c:ser>
          <c:idx val="0"/>
          <c:order val="1"/>
          <c:tx>
            <c:strRef>
              <c:f>Feuil1!$K$104</c:f>
              <c:strCache>
                <c:ptCount val="1"/>
                <c:pt idx="0">
                  <c:v>RLB min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Feuil1!$K$105:$K$111</c:f>
              <c:numCache>
                <c:formatCode>0.000</c:formatCode>
                <c:ptCount val="7"/>
                <c:pt idx="0">
                  <c:v>4.6196393561045657E-2</c:v>
                </c:pt>
                <c:pt idx="1">
                  <c:v>5.3009250025821686E-2</c:v>
                </c:pt>
                <c:pt idx="2">
                  <c:v>0.14695965562091029</c:v>
                </c:pt>
                <c:pt idx="3">
                  <c:v>0.10800589565964214</c:v>
                </c:pt>
                <c:pt idx="4">
                  <c:v>7.5319921988792782E-2</c:v>
                </c:pt>
                <c:pt idx="5">
                  <c:v>9.3693041984943104E-2</c:v>
                </c:pt>
                <c:pt idx="6">
                  <c:v>9.389212645642675E-2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F049-B8CA-54E044ED853C}"/>
            </c:ext>
          </c:extLst>
        </c:ser>
        <c:ser>
          <c:idx val="1"/>
          <c:order val="2"/>
          <c:tx>
            <c:strRef>
              <c:f>Feuil1!$L$104</c:f>
              <c:strCache>
                <c:ptCount val="1"/>
                <c:pt idx="0">
                  <c:v>RLB max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Feuil1!$I$105:$I$111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</c:numCache>
            </c:numRef>
          </c:cat>
          <c:val>
            <c:numRef>
              <c:f>Feuil1!$L$105:$L$111</c:f>
              <c:numCache>
                <c:formatCode>0.000</c:formatCode>
                <c:ptCount val="7"/>
                <c:pt idx="0">
                  <c:v>0.15709205278587701</c:v>
                </c:pt>
                <c:pt idx="1">
                  <c:v>0.13759585858924961</c:v>
                </c:pt>
                <c:pt idx="2">
                  <c:v>0.22093970798272733</c:v>
                </c:pt>
                <c:pt idx="3">
                  <c:v>0.17752041074967195</c:v>
                </c:pt>
                <c:pt idx="4">
                  <c:v>0.14058665350138422</c:v>
                </c:pt>
                <c:pt idx="5">
                  <c:v>0.15805271151588185</c:v>
                </c:pt>
                <c:pt idx="6">
                  <c:v>0.15970941094607016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8-F049-B8CA-54E044ED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7181416115245964E-2"/>
              <c:y val="0.206332845509099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697319</xdr:colOff>
      <xdr:row>2</xdr:row>
      <xdr:rowOff>88604</xdr:rowOff>
    </xdr:from>
    <xdr:to>
      <xdr:col>34</xdr:col>
      <xdr:colOff>354419</xdr:colOff>
      <xdr:row>18</xdr:row>
      <xdr:rowOff>6792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20A98234-C94C-06EA-AEE7-CFF00FC5A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175475</xdr:colOff>
      <xdr:row>26</xdr:row>
      <xdr:rowOff>44302</xdr:rowOff>
    </xdr:from>
    <xdr:to>
      <xdr:col>8</xdr:col>
      <xdr:colOff>620234</xdr:colOff>
      <xdr:row>44</xdr:row>
      <xdr:rowOff>132907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0358B9-155A-374B-A4A6-D69F79C45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392203</xdr:colOff>
      <xdr:row>48</xdr:row>
      <xdr:rowOff>9554</xdr:rowOff>
    </xdr:from>
    <xdr:to>
      <xdr:col>21</xdr:col>
      <xdr:colOff>348126</xdr:colOff>
      <xdr:row>64</xdr:row>
      <xdr:rowOff>162442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995BD45B-6F4D-EC4A-850B-E1045372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177211</xdr:colOff>
      <xdr:row>26</xdr:row>
      <xdr:rowOff>14768</xdr:rowOff>
    </xdr:from>
    <xdr:to>
      <xdr:col>16</xdr:col>
      <xdr:colOff>797442</xdr:colOff>
      <xdr:row>44</xdr:row>
      <xdr:rowOff>191976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B8DCBFA-D200-E847-A24A-50617279E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434335</xdr:colOff>
      <xdr:row>64</xdr:row>
      <xdr:rowOff>177208</xdr:rowOff>
    </xdr:from>
    <xdr:to>
      <xdr:col>21</xdr:col>
      <xdr:colOff>390258</xdr:colOff>
      <xdr:row>82</xdr:row>
      <xdr:rowOff>89472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B2E08D72-30B1-A74F-8954-3140921A2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251049</xdr:colOff>
      <xdr:row>25</xdr:row>
      <xdr:rowOff>191977</xdr:rowOff>
    </xdr:from>
    <xdr:to>
      <xdr:col>26</xdr:col>
      <xdr:colOff>221511</xdr:colOff>
      <xdr:row>44</xdr:row>
      <xdr:rowOff>132907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C1A9E0-8EF2-6C4F-9A39-85C126C4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6"/>
  <sheetViews>
    <sheetView tabSelected="1" zoomScale="75" zoomScaleNormal="75" workbookViewId="0">
      <selection activeCell="A9" sqref="A9"/>
    </sheetView>
  </sheetViews>
  <sheetFormatPr defaultColWidth="8.796875" defaultRowHeight="18"/>
  <cols>
    <col min="1" max="1" width="14.19921875" style="3" bestFit="1" customWidth="1"/>
    <col min="2" max="2" width="8.69921875" style="2" customWidth="1"/>
    <col min="3" max="19" width="12.796875" style="3" customWidth="1"/>
    <col min="20" max="23" width="8.796875" style="3"/>
    <col min="24" max="24" width="13.19921875" style="3" customWidth="1"/>
    <col min="25" max="25" width="8.796875" style="3"/>
    <col min="26" max="52" width="12.796875" style="3" customWidth="1"/>
    <col min="53" max="16384" width="8.796875" style="3"/>
  </cols>
  <sheetData>
    <row r="1" spans="1:50">
      <c r="A1" s="19" t="s">
        <v>15</v>
      </c>
      <c r="C1" s="3" t="s">
        <v>11</v>
      </c>
      <c r="D1" s="3" t="s">
        <v>11</v>
      </c>
      <c r="E1" s="3" t="s">
        <v>11</v>
      </c>
      <c r="F1" s="3" t="s">
        <v>11</v>
      </c>
      <c r="G1" s="3" t="s">
        <v>11</v>
      </c>
      <c r="H1" s="3" t="s">
        <v>11</v>
      </c>
      <c r="I1" s="3" t="s">
        <v>11</v>
      </c>
      <c r="J1" s="3" t="s">
        <v>11</v>
      </c>
      <c r="K1" s="3" t="s">
        <v>11</v>
      </c>
    </row>
    <row r="2" spans="1:50" s="8" customFormat="1">
      <c r="A2" s="23"/>
      <c r="C2" s="8" t="s">
        <v>10</v>
      </c>
      <c r="D2" s="8" t="s">
        <v>10</v>
      </c>
      <c r="E2" s="8" t="s">
        <v>10</v>
      </c>
      <c r="F2" s="8" t="s">
        <v>10</v>
      </c>
      <c r="G2" s="8" t="s">
        <v>10</v>
      </c>
      <c r="H2" s="8" t="s">
        <v>10</v>
      </c>
      <c r="I2" s="8" t="s">
        <v>10</v>
      </c>
      <c r="J2" s="8" t="s">
        <v>10</v>
      </c>
      <c r="K2" s="8" t="s">
        <v>10</v>
      </c>
      <c r="L2" s="9"/>
      <c r="X2" s="10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>
      <c r="A3" s="22"/>
      <c r="B3" s="3"/>
      <c r="C3" s="9" t="s">
        <v>41</v>
      </c>
      <c r="D3" s="9" t="s">
        <v>42</v>
      </c>
      <c r="E3" s="9" t="s">
        <v>43</v>
      </c>
      <c r="F3" s="9" t="s">
        <v>44</v>
      </c>
      <c r="G3" s="9" t="s">
        <v>45</v>
      </c>
      <c r="H3" s="9" t="s">
        <v>46</v>
      </c>
      <c r="I3" s="9" t="s">
        <v>47</v>
      </c>
      <c r="J3" s="9" t="s">
        <v>48</v>
      </c>
      <c r="K3" s="9" t="s">
        <v>49</v>
      </c>
      <c r="L3" s="9" t="s">
        <v>50</v>
      </c>
      <c r="M3" s="9" t="s">
        <v>51</v>
      </c>
      <c r="N3" s="9" t="s">
        <v>52</v>
      </c>
      <c r="O3" s="9" t="s">
        <v>53</v>
      </c>
      <c r="P3" s="9" t="s">
        <v>54</v>
      </c>
      <c r="Q3" s="9" t="s">
        <v>25</v>
      </c>
      <c r="R3" s="9" t="s">
        <v>26</v>
      </c>
      <c r="S3" s="9" t="s">
        <v>27</v>
      </c>
      <c r="T3" s="9" t="s">
        <v>28</v>
      </c>
      <c r="U3" s="9" t="s">
        <v>29</v>
      </c>
      <c r="V3" s="9" t="s">
        <v>30</v>
      </c>
      <c r="W3" s="9" t="s">
        <v>31</v>
      </c>
      <c r="X3" s="9" t="s">
        <v>32</v>
      </c>
      <c r="Y3" s="9" t="s">
        <v>33</v>
      </c>
      <c r="Z3" s="9" t="s">
        <v>34</v>
      </c>
      <c r="AA3" s="9" t="s">
        <v>55</v>
      </c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>
      <c r="A4" s="22"/>
      <c r="B4" s="4">
        <v>8</v>
      </c>
      <c r="C4" s="12">
        <v>51.6</v>
      </c>
      <c r="D4" s="12">
        <v>49</v>
      </c>
      <c r="E4" s="12">
        <v>54</v>
      </c>
      <c r="F4" s="12">
        <v>48</v>
      </c>
      <c r="G4" s="12">
        <v>50</v>
      </c>
      <c r="H4" s="12">
        <v>47.2</v>
      </c>
      <c r="I4" s="12">
        <v>52</v>
      </c>
      <c r="J4" s="12">
        <v>54.5</v>
      </c>
      <c r="K4" s="12">
        <v>49.7</v>
      </c>
      <c r="L4" s="12">
        <v>56</v>
      </c>
      <c r="M4" s="12">
        <v>52</v>
      </c>
      <c r="N4" s="12">
        <v>58.5</v>
      </c>
      <c r="O4" s="12">
        <v>58.5</v>
      </c>
      <c r="P4" s="12">
        <v>52.9</v>
      </c>
      <c r="Q4" s="12">
        <v>52.2</v>
      </c>
      <c r="R4" s="12">
        <v>51</v>
      </c>
      <c r="S4" s="12">
        <v>48.4</v>
      </c>
      <c r="T4" s="12">
        <v>52.5</v>
      </c>
      <c r="U4" s="12">
        <v>55.7</v>
      </c>
      <c r="V4" s="12">
        <v>49.5</v>
      </c>
      <c r="W4" s="12">
        <v>55.2</v>
      </c>
      <c r="X4" s="12">
        <v>49.8</v>
      </c>
      <c r="Y4" s="12">
        <v>53.4</v>
      </c>
      <c r="Z4" s="12">
        <v>50.3</v>
      </c>
      <c r="AA4" s="12">
        <v>50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>
      <c r="A5" s="22"/>
      <c r="B5" s="4">
        <v>1</v>
      </c>
      <c r="C5" s="12">
        <v>86.7</v>
      </c>
      <c r="D5" s="12">
        <v>85</v>
      </c>
      <c r="E5" s="12">
        <v>89</v>
      </c>
      <c r="F5" s="12">
        <v>82</v>
      </c>
      <c r="G5" s="12">
        <v>89.3</v>
      </c>
      <c r="H5" s="12">
        <v>84</v>
      </c>
      <c r="I5" s="12">
        <v>84</v>
      </c>
      <c r="J5" s="12">
        <v>90.3</v>
      </c>
      <c r="K5" s="12">
        <v>82.2</v>
      </c>
      <c r="L5" s="12">
        <v>94.5</v>
      </c>
      <c r="M5" s="12">
        <v>87</v>
      </c>
      <c r="N5" s="12">
        <v>94</v>
      </c>
      <c r="O5" s="12">
        <v>92</v>
      </c>
      <c r="P5" s="12">
        <v>88.2</v>
      </c>
      <c r="Q5" s="12">
        <v>85.3</v>
      </c>
      <c r="R5" s="12">
        <v>85</v>
      </c>
      <c r="S5" s="12">
        <v>87.2</v>
      </c>
      <c r="T5" s="12">
        <v>92.1</v>
      </c>
      <c r="U5" s="12">
        <v>90.5</v>
      </c>
      <c r="V5" s="12">
        <v>89.8</v>
      </c>
      <c r="W5" s="12">
        <v>92</v>
      </c>
      <c r="X5" s="12">
        <v>90</v>
      </c>
      <c r="Y5" s="12">
        <v>87.7</v>
      </c>
      <c r="Z5" s="12">
        <v>88.6</v>
      </c>
      <c r="AA5" s="12">
        <v>87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>
      <c r="A6" s="22"/>
      <c r="B6" s="4">
        <v>3</v>
      </c>
      <c r="C6" s="12">
        <v>41.6</v>
      </c>
      <c r="D6" s="12">
        <v>38</v>
      </c>
      <c r="E6" s="12">
        <v>42.2</v>
      </c>
      <c r="F6" s="12">
        <v>38</v>
      </c>
      <c r="G6" s="12">
        <v>37.700000000000003</v>
      </c>
      <c r="H6" s="12">
        <v>36.1</v>
      </c>
      <c r="I6" s="12">
        <v>40</v>
      </c>
      <c r="J6" s="12">
        <v>41</v>
      </c>
      <c r="K6" s="12">
        <v>39.200000000000003</v>
      </c>
      <c r="L6" s="12">
        <v>37.5</v>
      </c>
      <c r="M6" s="12">
        <v>38</v>
      </c>
      <c r="N6" s="12">
        <v>42.3</v>
      </c>
      <c r="O6" s="12">
        <v>41</v>
      </c>
      <c r="P6" s="12">
        <v>40.200000000000003</v>
      </c>
      <c r="Q6" s="12">
        <v>37</v>
      </c>
      <c r="R6" s="12">
        <v>36.5</v>
      </c>
      <c r="S6" s="12">
        <v>38.700000000000003</v>
      </c>
      <c r="T6" s="12">
        <v>38.1</v>
      </c>
      <c r="U6" s="12">
        <v>37.4</v>
      </c>
      <c r="V6" s="12">
        <v>37.700000000000003</v>
      </c>
      <c r="W6" s="12">
        <v>36.4</v>
      </c>
      <c r="X6" s="12">
        <v>39.1</v>
      </c>
      <c r="Y6" s="12">
        <v>37.6</v>
      </c>
      <c r="Z6" s="12">
        <v>38.5</v>
      </c>
      <c r="AA6" s="12">
        <v>36.5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>
      <c r="A7" s="22"/>
      <c r="B7" s="4">
        <v>4</v>
      </c>
      <c r="C7" s="12">
        <v>62.6</v>
      </c>
      <c r="D7" s="12">
        <v>55.6</v>
      </c>
      <c r="E7" s="12">
        <v>59.4</v>
      </c>
      <c r="F7" s="12">
        <v>58.5</v>
      </c>
      <c r="G7" s="12">
        <v>56</v>
      </c>
      <c r="H7" s="12">
        <v>56.1</v>
      </c>
      <c r="I7" s="12">
        <v>58</v>
      </c>
      <c r="J7" s="12">
        <v>63</v>
      </c>
      <c r="K7" s="12">
        <v>59</v>
      </c>
      <c r="L7" s="12">
        <v>58</v>
      </c>
      <c r="M7" s="12">
        <v>59</v>
      </c>
      <c r="N7" s="12">
        <v>64.5</v>
      </c>
      <c r="O7" s="12">
        <v>59</v>
      </c>
      <c r="P7" s="12">
        <v>58.2</v>
      </c>
      <c r="Q7" s="12">
        <v>56</v>
      </c>
      <c r="R7" s="12">
        <v>57</v>
      </c>
      <c r="S7" s="12">
        <v>59.8</v>
      </c>
      <c r="T7" s="12">
        <v>57</v>
      </c>
      <c r="U7" s="12">
        <v>57.3</v>
      </c>
      <c r="V7" s="12">
        <v>55.4</v>
      </c>
      <c r="W7" s="12">
        <v>57.4</v>
      </c>
      <c r="X7" s="12">
        <v>60.3</v>
      </c>
      <c r="Y7" s="12">
        <v>59.7</v>
      </c>
      <c r="Z7" s="12">
        <v>57.7</v>
      </c>
      <c r="AA7" s="12">
        <v>55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5"/>
      <c r="AW7" s="12"/>
      <c r="AX7" s="12"/>
    </row>
    <row r="8" spans="1:50">
      <c r="A8" s="22"/>
      <c r="B8" s="4">
        <v>5</v>
      </c>
      <c r="C8" s="12">
        <v>45.2</v>
      </c>
      <c r="D8" s="12">
        <v>38</v>
      </c>
      <c r="E8" s="12">
        <v>41</v>
      </c>
      <c r="F8" s="12">
        <v>38</v>
      </c>
      <c r="G8" s="12">
        <v>37.1</v>
      </c>
      <c r="H8" s="12">
        <v>36.6</v>
      </c>
      <c r="I8" s="12">
        <v>41.2</v>
      </c>
      <c r="J8" s="12">
        <v>43.5</v>
      </c>
      <c r="K8" s="12">
        <v>41.8</v>
      </c>
      <c r="L8" s="12">
        <v>38.5</v>
      </c>
      <c r="M8" s="12">
        <v>42</v>
      </c>
      <c r="N8" s="12">
        <v>41.3</v>
      </c>
      <c r="O8" s="12">
        <v>40</v>
      </c>
      <c r="P8" s="12">
        <v>36.5</v>
      </c>
      <c r="Q8" s="12">
        <v>37.299999999999997</v>
      </c>
      <c r="R8" s="12">
        <v>40</v>
      </c>
      <c r="S8" s="12">
        <v>37.5</v>
      </c>
      <c r="T8" s="12">
        <v>40</v>
      </c>
      <c r="U8" s="12">
        <v>38.5</v>
      </c>
      <c r="V8" s="12">
        <v>36.799999999999997</v>
      </c>
      <c r="W8" s="12">
        <v>41.2</v>
      </c>
      <c r="X8" s="12">
        <v>41.2</v>
      </c>
      <c r="Y8" s="15" t="s">
        <v>56</v>
      </c>
      <c r="Z8" s="12">
        <v>40.200000000000003</v>
      </c>
      <c r="AA8" s="12">
        <v>40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>
      <c r="A9" s="22"/>
      <c r="B9" s="4">
        <v>6</v>
      </c>
      <c r="C9" s="12">
        <v>48.6</v>
      </c>
      <c r="D9" s="12">
        <v>41</v>
      </c>
      <c r="E9" s="12">
        <v>50</v>
      </c>
      <c r="F9" s="12">
        <v>45.3</v>
      </c>
      <c r="G9" s="12">
        <v>44.7</v>
      </c>
      <c r="H9" s="12">
        <v>44.3</v>
      </c>
      <c r="I9" s="12">
        <v>46.1</v>
      </c>
      <c r="J9" s="12">
        <v>48</v>
      </c>
      <c r="K9" s="12">
        <v>45.5</v>
      </c>
      <c r="L9" s="12">
        <v>44</v>
      </c>
      <c r="M9" s="12">
        <v>47</v>
      </c>
      <c r="N9" s="12">
        <v>52</v>
      </c>
      <c r="O9" s="12">
        <v>52</v>
      </c>
      <c r="P9" s="12">
        <v>48.3</v>
      </c>
      <c r="Q9" s="12">
        <v>46.6</v>
      </c>
      <c r="R9" s="12">
        <v>47.2</v>
      </c>
      <c r="S9" s="12">
        <v>49.2</v>
      </c>
      <c r="T9" s="12">
        <v>48.2</v>
      </c>
      <c r="U9" s="12">
        <v>43.6</v>
      </c>
      <c r="V9" s="12">
        <v>45.1</v>
      </c>
      <c r="W9" s="12">
        <v>43.1</v>
      </c>
      <c r="X9" s="12">
        <v>47.8</v>
      </c>
      <c r="Y9" s="12">
        <v>45.8</v>
      </c>
      <c r="Z9" s="12">
        <v>48.7</v>
      </c>
      <c r="AA9" s="12">
        <v>43.2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>
      <c r="A10" s="22"/>
      <c r="B10" s="4">
        <v>14</v>
      </c>
      <c r="C10" s="12">
        <v>51</v>
      </c>
      <c r="D10" s="12">
        <v>43</v>
      </c>
      <c r="E10" s="12">
        <v>51.3</v>
      </c>
      <c r="F10" s="12">
        <v>48</v>
      </c>
      <c r="G10" s="12">
        <v>49.7</v>
      </c>
      <c r="H10" s="12">
        <v>42.7</v>
      </c>
      <c r="I10" s="12">
        <v>49.9</v>
      </c>
      <c r="J10" s="12">
        <v>51</v>
      </c>
      <c r="K10" s="12">
        <v>47.3</v>
      </c>
      <c r="L10" s="12">
        <v>47</v>
      </c>
      <c r="M10" s="12">
        <v>49</v>
      </c>
      <c r="N10" s="12">
        <v>54</v>
      </c>
      <c r="O10" s="12">
        <v>52</v>
      </c>
      <c r="P10" s="12">
        <v>51.1</v>
      </c>
      <c r="Q10" s="12">
        <v>47.5</v>
      </c>
      <c r="R10" s="12">
        <v>45.7</v>
      </c>
      <c r="S10" s="12">
        <v>51</v>
      </c>
      <c r="T10" s="12">
        <v>49.7</v>
      </c>
      <c r="U10" s="12">
        <v>49.3</v>
      </c>
      <c r="V10" s="12">
        <v>48.9</v>
      </c>
      <c r="W10" s="12">
        <v>49.8</v>
      </c>
      <c r="X10" s="12">
        <v>49</v>
      </c>
      <c r="Y10" s="12">
        <v>50</v>
      </c>
      <c r="Z10" s="12">
        <v>49.5</v>
      </c>
      <c r="AA10" s="12">
        <v>47.5</v>
      </c>
    </row>
    <row r="11" spans="1:50" s="8" customFormat="1">
      <c r="A11" s="16" t="s">
        <v>0</v>
      </c>
      <c r="B11" s="4"/>
      <c r="C11" s="4" t="str">
        <f>C3</f>
        <v xml:space="preserve">DP-2904        </v>
      </c>
      <c r="D11" s="4" t="str">
        <f t="shared" ref="D11:W11" si="0">D3</f>
        <v xml:space="preserve">DP-2924        </v>
      </c>
      <c r="E11" s="4" t="str">
        <f t="shared" si="0"/>
        <v xml:space="preserve">DP-3090        </v>
      </c>
      <c r="F11" s="4" t="str">
        <f t="shared" si="0"/>
        <v xml:space="preserve">DP-3093        </v>
      </c>
      <c r="G11" s="4" t="str">
        <f t="shared" si="0"/>
        <v xml:space="preserve">DP-3096        </v>
      </c>
      <c r="H11" s="4" t="str">
        <f t="shared" si="0"/>
        <v xml:space="preserve">DP-3099        </v>
      </c>
      <c r="I11" s="4" t="str">
        <f t="shared" si="0"/>
        <v xml:space="preserve">DP-4132        </v>
      </c>
      <c r="J11" s="4" t="str">
        <f t="shared" si="0"/>
        <v xml:space="preserve">DP-4133        </v>
      </c>
      <c r="K11" s="4" t="str">
        <f t="shared" si="0"/>
        <v xml:space="preserve">DP-4136        </v>
      </c>
      <c r="L11" s="4" t="str">
        <f t="shared" si="0"/>
        <v xml:space="preserve">DP-4137        </v>
      </c>
      <c r="M11" s="4" t="str">
        <f t="shared" si="0"/>
        <v xml:space="preserve">DP-4147        </v>
      </c>
      <c r="N11" s="4" t="str">
        <f t="shared" si="0"/>
        <v xml:space="preserve">DP-4148        </v>
      </c>
      <c r="O11" s="4" t="str">
        <f t="shared" si="0"/>
        <v xml:space="preserve">DP-4151        </v>
      </c>
      <c r="P11" s="4" t="str">
        <f t="shared" si="0"/>
        <v xml:space="preserve">DP-4153        </v>
      </c>
      <c r="Q11" s="4" t="str">
        <f t="shared" si="0"/>
        <v xml:space="preserve">DP-4161        </v>
      </c>
      <c r="R11" s="4" t="str">
        <f t="shared" si="0"/>
        <v xml:space="preserve">DP-4164        </v>
      </c>
      <c r="S11" s="4" t="str">
        <f t="shared" si="0"/>
        <v xml:space="preserve">DP-4739        </v>
      </c>
      <c r="T11" s="4" t="str">
        <f t="shared" si="0"/>
        <v xml:space="preserve">DP-4746        </v>
      </c>
      <c r="U11" s="4" t="str">
        <f t="shared" si="0"/>
        <v xml:space="preserve">DP-4753        </v>
      </c>
      <c r="V11" s="4" t="str">
        <f t="shared" si="0"/>
        <v xml:space="preserve">DP-4754        </v>
      </c>
      <c r="W11" s="4" t="str">
        <f t="shared" si="0"/>
        <v xml:space="preserve">DP-4756        </v>
      </c>
      <c r="X11" s="4" t="str">
        <f t="shared" ref="X11:AA11" si="1">X3</f>
        <v xml:space="preserve">DP-4758        </v>
      </c>
      <c r="Y11" s="4" t="str">
        <f t="shared" si="1"/>
        <v xml:space="preserve">DP-4765        </v>
      </c>
      <c r="Z11" s="4" t="str">
        <f t="shared" si="1"/>
        <v xml:space="preserve">DP-4766        </v>
      </c>
      <c r="AA11" s="4" t="str">
        <f t="shared" si="1"/>
        <v xml:space="preserve">DP-5021       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>
      <c r="A12" s="3">
        <v>1.69</v>
      </c>
      <c r="B12" s="4">
        <v>8</v>
      </c>
      <c r="C12" s="7">
        <f>LOG10(C4)-$A12</f>
        <v>2.264970162721136E-2</v>
      </c>
      <c r="D12" s="7">
        <f t="shared" ref="D12:W18" si="2">LOG10(D4)-$A12</f>
        <v>1.9608002851367878E-4</v>
      </c>
      <c r="E12" s="7">
        <f t="shared" si="2"/>
        <v>4.2393759822968669E-2</v>
      </c>
      <c r="F12" s="7">
        <f t="shared" si="2"/>
        <v>-8.7587626244127748E-3</v>
      </c>
      <c r="G12" s="7">
        <f t="shared" si="2"/>
        <v>8.9700043360187998E-3</v>
      </c>
      <c r="H12" s="7">
        <f t="shared" si="2"/>
        <v>-1.6058001365912178E-2</v>
      </c>
      <c r="I12" s="7">
        <f t="shared" si="2"/>
        <v>2.6003343634799281E-2</v>
      </c>
      <c r="J12" s="7">
        <f t="shared" si="2"/>
        <v>4.6396502276642604E-2</v>
      </c>
      <c r="K12" s="7">
        <f t="shared" si="2"/>
        <v>6.3563887333322189E-3</v>
      </c>
      <c r="L12" s="7">
        <f t="shared" si="2"/>
        <v>5.8188027006200516E-2</v>
      </c>
      <c r="M12" s="7">
        <f t="shared" si="2"/>
        <v>2.6003343634799281E-2</v>
      </c>
      <c r="N12" s="7">
        <f t="shared" si="2"/>
        <v>7.7155866082180502E-2</v>
      </c>
      <c r="O12" s="7">
        <f t="shared" si="2"/>
        <v>7.7155866082180502E-2</v>
      </c>
      <c r="P12" s="7">
        <f t="shared" si="2"/>
        <v>3.3455672035185735E-2</v>
      </c>
      <c r="Q12" s="7">
        <f t="shared" si="2"/>
        <v>2.7670503002262148E-2</v>
      </c>
      <c r="R12" s="7">
        <f t="shared" si="2"/>
        <v>1.7570176097936319E-2</v>
      </c>
      <c r="S12" s="7">
        <f t="shared" si="2"/>
        <v>-5.154638355587382E-3</v>
      </c>
      <c r="T12" s="7">
        <f t="shared" si="2"/>
        <v>3.015930340595685E-2</v>
      </c>
      <c r="U12" s="7">
        <f t="shared" si="2"/>
        <v>5.5855195173728944E-2</v>
      </c>
      <c r="V12" s="7">
        <f t="shared" si="2"/>
        <v>4.6051989335686994E-3</v>
      </c>
      <c r="W12" s="7">
        <f t="shared" si="2"/>
        <v>5.1939077729199035E-2</v>
      </c>
      <c r="X12" s="7">
        <f t="shared" ref="X12:AA12" si="3">LOG10(X4)-$A12</f>
        <v>7.2293427597176496E-3</v>
      </c>
      <c r="Y12" s="7">
        <f t="shared" si="3"/>
        <v>3.7541257028556485E-2</v>
      </c>
      <c r="Z12" s="7">
        <f t="shared" si="3"/>
        <v>1.1567985055927377E-2</v>
      </c>
      <c r="AA12" s="7">
        <f t="shared" si="3"/>
        <v>8.9700043360187998E-3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>
      <c r="A13" s="34">
        <v>1.8840068574389925</v>
      </c>
      <c r="B13" s="4">
        <v>1</v>
      </c>
      <c r="C13" s="7">
        <f t="shared" ref="C13:R18" si="4">LOG10(C5)-$A13</f>
        <v>5.4012240037217829E-2</v>
      </c>
      <c r="D13" s="7">
        <f t="shared" si="4"/>
        <v>4.5412068275300088E-2</v>
      </c>
      <c r="E13" s="7">
        <f t="shared" si="4"/>
        <v>6.5383149205920255E-2</v>
      </c>
      <c r="F13" s="7">
        <f t="shared" si="4"/>
        <v>2.9806994944724163E-2</v>
      </c>
      <c r="G13" s="7">
        <f t="shared" si="4"/>
        <v>6.6844601449553842E-2</v>
      </c>
      <c r="H13" s="7">
        <f t="shared" si="4"/>
        <v>4.0272428622889045E-2</v>
      </c>
      <c r="I13" s="7">
        <f t="shared" si="4"/>
        <v>4.0272428622889045E-2</v>
      </c>
      <c r="J13" s="7">
        <f t="shared" si="4"/>
        <v>7.168089287451318E-2</v>
      </c>
      <c r="K13" s="7">
        <f t="shared" si="4"/>
        <v>3.086496010105777E-2</v>
      </c>
      <c r="L13" s="7">
        <f t="shared" si="4"/>
        <v>9.1424951070270488E-2</v>
      </c>
      <c r="M13" s="7">
        <f t="shared" si="4"/>
        <v>5.5512395179625917E-2</v>
      </c>
      <c r="N13" s="7">
        <f t="shared" si="4"/>
        <v>8.9120996160706012E-2</v>
      </c>
      <c r="O13" s="7">
        <f t="shared" si="4"/>
        <v>7.9780969906562804E-2</v>
      </c>
      <c r="P13" s="7">
        <f t="shared" si="4"/>
        <v>6.1461727692827095E-2</v>
      </c>
      <c r="Q13" s="7">
        <f t="shared" si="4"/>
        <v>4.694217372853049E-2</v>
      </c>
      <c r="R13" s="7">
        <f t="shared" si="4"/>
        <v>4.5412068275300088E-2</v>
      </c>
      <c r="S13" s="7">
        <f t="shared" si="2"/>
        <v>5.6509627493574799E-2</v>
      </c>
      <c r="T13" s="7">
        <f t="shared" si="2"/>
        <v>8.0252772757856361E-2</v>
      </c>
      <c r="U13" s="7">
        <f t="shared" si="2"/>
        <v>7.2641721766210754E-2</v>
      </c>
      <c r="V13" s="7">
        <f t="shared" si="2"/>
        <v>6.9269479228311726E-2</v>
      </c>
      <c r="W13" s="7">
        <f t="shared" si="2"/>
        <v>7.9780969906562804E-2</v>
      </c>
      <c r="X13" s="7">
        <f t="shared" ref="X13:AA13" si="5">LOG10(X5)-$A13</f>
        <v>7.0235652000332438E-2</v>
      </c>
      <c r="Y13" s="7">
        <f t="shared" si="5"/>
        <v>5.8992735927047901E-2</v>
      </c>
      <c r="Z13" s="7">
        <f t="shared" si="5"/>
        <v>6.3426864448058229E-2</v>
      </c>
      <c r="AA13" s="7">
        <f t="shared" si="5"/>
        <v>5.5512395179625917E-2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>
      <c r="A14" s="34">
        <v>1.3971083887293654</v>
      </c>
      <c r="B14" s="4">
        <v>3</v>
      </c>
      <c r="C14" s="7">
        <f t="shared" si="4"/>
        <v>0.22198494189737739</v>
      </c>
      <c r="D14" s="7">
        <f t="shared" si="2"/>
        <v>0.18267520788744473</v>
      </c>
      <c r="E14" s="7">
        <f t="shared" si="2"/>
        <v>0.22820406223230849</v>
      </c>
      <c r="F14" s="7">
        <f t="shared" si="2"/>
        <v>0.18267520788744473</v>
      </c>
      <c r="G14" s="7">
        <f t="shared" si="2"/>
        <v>0.17923296147642742</v>
      </c>
      <c r="H14" s="7">
        <f t="shared" si="2"/>
        <v>0.16039881317629257</v>
      </c>
      <c r="I14" s="7">
        <f t="shared" si="2"/>
        <v>0.2049516025985969</v>
      </c>
      <c r="J14" s="7">
        <f t="shared" si="2"/>
        <v>0.21567546799037007</v>
      </c>
      <c r="K14" s="7">
        <f t="shared" si="2"/>
        <v>0.19617767829109201</v>
      </c>
      <c r="L14" s="7">
        <f t="shared" si="2"/>
        <v>0.17692287899835346</v>
      </c>
      <c r="M14" s="7">
        <f t="shared" si="2"/>
        <v>0.18267520788744473</v>
      </c>
      <c r="N14" s="7">
        <f t="shared" si="2"/>
        <v>0.2292319786456769</v>
      </c>
      <c r="O14" s="7">
        <f t="shared" si="2"/>
        <v>0.21567546799037007</v>
      </c>
      <c r="P14" s="7">
        <f t="shared" si="2"/>
        <v>0.2071176643551047</v>
      </c>
      <c r="Q14" s="7">
        <f t="shared" si="2"/>
        <v>0.1710933353376296</v>
      </c>
      <c r="R14" s="7">
        <f t="shared" si="2"/>
        <v>0.16518447572710926</v>
      </c>
      <c r="S14" s="7">
        <f t="shared" si="2"/>
        <v>0.19060257628954602</v>
      </c>
      <c r="T14" s="7">
        <f t="shared" si="2"/>
        <v>0.18381658694625402</v>
      </c>
      <c r="U14" s="7">
        <f t="shared" si="2"/>
        <v>0.17576321347111468</v>
      </c>
      <c r="V14" s="7">
        <f t="shared" si="2"/>
        <v>0.17923296147642742</v>
      </c>
      <c r="W14" s="7">
        <f t="shared" si="2"/>
        <v>0.16399299491969055</v>
      </c>
      <c r="X14" s="7">
        <f t="shared" ref="X14:AA14" si="6">LOG10(X6)-$A14</f>
        <v>0.19506836866650135</v>
      </c>
      <c r="Y14" s="7">
        <f t="shared" si="6"/>
        <v>0.17807945619829568</v>
      </c>
      <c r="Z14" s="7">
        <f t="shared" si="6"/>
        <v>0.18835234077913521</v>
      </c>
      <c r="AA14" s="7">
        <f t="shared" si="6"/>
        <v>0.16518447572710926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>
      <c r="A15" s="34">
        <v>1.6162699739411468</v>
      </c>
      <c r="B15" s="4">
        <v>4</v>
      </c>
      <c r="C15" s="7">
        <f t="shared" si="4"/>
        <v>0.18030435926928279</v>
      </c>
      <c r="D15" s="7">
        <f t="shared" si="2"/>
        <v>0.12880481764091067</v>
      </c>
      <c r="E15" s="7">
        <f t="shared" si="2"/>
        <v>0.15751647104004673</v>
      </c>
      <c r="F15" s="7">
        <f t="shared" si="2"/>
        <v>0.15088589214103365</v>
      </c>
      <c r="G15" s="7">
        <f t="shared" si="2"/>
        <v>0.13191805306505366</v>
      </c>
      <c r="H15" s="7">
        <f t="shared" si="2"/>
        <v>0.13269288731501461</v>
      </c>
      <c r="I15" s="7">
        <f t="shared" si="2"/>
        <v>0.14715801962179054</v>
      </c>
      <c r="J15" s="7">
        <f t="shared" si="2"/>
        <v>0.18307057551243489</v>
      </c>
      <c r="K15" s="7">
        <f t="shared" si="2"/>
        <v>0.15458203770099743</v>
      </c>
      <c r="L15" s="7">
        <f t="shared" si="2"/>
        <v>0.14715801962179054</v>
      </c>
      <c r="M15" s="7">
        <f t="shared" si="2"/>
        <v>0.15458203770099743</v>
      </c>
      <c r="N15" s="7">
        <f t="shared" si="2"/>
        <v>0.19328974069412097</v>
      </c>
      <c r="O15" s="7">
        <f t="shared" si="2"/>
        <v>0.15458203770099743</v>
      </c>
      <c r="P15" s="7">
        <f t="shared" si="2"/>
        <v>0.14865301070874182</v>
      </c>
      <c r="Q15" s="7">
        <f t="shared" si="2"/>
        <v>0.13191805306505366</v>
      </c>
      <c r="R15" s="7">
        <f t="shared" si="2"/>
        <v>0.13960488173134467</v>
      </c>
      <c r="S15" s="7">
        <f t="shared" si="2"/>
        <v>0.16043121004726402</v>
      </c>
      <c r="T15" s="7">
        <f t="shared" si="2"/>
        <v>0.13960488173134467</v>
      </c>
      <c r="U15" s="7">
        <f t="shared" si="2"/>
        <v>0.14188464802624323</v>
      </c>
      <c r="V15" s="7">
        <f t="shared" si="2"/>
        <v>0.12723979078728287</v>
      </c>
      <c r="W15" s="7">
        <f t="shared" si="2"/>
        <v>0.14264191845682661</v>
      </c>
      <c r="X15" s="7">
        <f t="shared" ref="X15:AA15" si="7">LOG10(X7)-$A15</f>
        <v>0.16404733819900441</v>
      </c>
      <c r="Y15" s="7">
        <f t="shared" si="7"/>
        <v>0.1597043571882224</v>
      </c>
      <c r="Z15" s="7">
        <f t="shared" si="7"/>
        <v>0.14490583921458455</v>
      </c>
      <c r="AA15" s="7">
        <f t="shared" si="7"/>
        <v>0.12409271555309709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>
      <c r="A16" s="34">
        <v>1.4928818020782022</v>
      </c>
      <c r="B16" s="4">
        <v>5</v>
      </c>
      <c r="C16" s="7">
        <f t="shared" si="4"/>
        <v>0.16225663273318003</v>
      </c>
      <c r="D16" s="7">
        <f t="shared" si="2"/>
        <v>8.6901794538607913E-2</v>
      </c>
      <c r="E16" s="7">
        <f t="shared" si="2"/>
        <v>0.11990205464153325</v>
      </c>
      <c r="F16" s="7">
        <f t="shared" si="2"/>
        <v>8.6901794538607913E-2</v>
      </c>
      <c r="G16" s="7">
        <f t="shared" si="2"/>
        <v>7.6492107536843656E-2</v>
      </c>
      <c r="H16" s="7">
        <f t="shared" si="2"/>
        <v>7.0599283316208572E-2</v>
      </c>
      <c r="I16" s="7">
        <f t="shared" si="2"/>
        <v>0.12201541395493232</v>
      </c>
      <c r="J16" s="7">
        <f t="shared" si="2"/>
        <v>0.14560745487643523</v>
      </c>
      <c r="K16" s="7">
        <f t="shared" si="2"/>
        <v>0.12829447969683305</v>
      </c>
      <c r="L16" s="7">
        <f t="shared" si="2"/>
        <v>9.2578927430298386E-2</v>
      </c>
      <c r="M16" s="7">
        <f t="shared" si="2"/>
        <v>0.13036748831969835</v>
      </c>
      <c r="N16" s="7">
        <f t="shared" si="2"/>
        <v>0.12306824957819873</v>
      </c>
      <c r="O16" s="7">
        <f t="shared" si="2"/>
        <v>0.10917818924976008</v>
      </c>
      <c r="P16" s="7">
        <f t="shared" si="2"/>
        <v>6.9411062378272437E-2</v>
      </c>
      <c r="Q16" s="7">
        <f t="shared" si="2"/>
        <v>7.8827029730485387E-2</v>
      </c>
      <c r="R16" s="7">
        <f t="shared" si="2"/>
        <v>0.10917818924976008</v>
      </c>
      <c r="S16" s="7">
        <f t="shared" si="2"/>
        <v>8.1149465649516639E-2</v>
      </c>
      <c r="T16" s="7">
        <f t="shared" si="2"/>
        <v>0.10917818924976008</v>
      </c>
      <c r="U16" s="7"/>
      <c r="V16" s="7">
        <f t="shared" si="2"/>
        <v>7.296601659531543E-2</v>
      </c>
      <c r="W16" s="7">
        <f t="shared" si="2"/>
        <v>0.12201541395493232</v>
      </c>
      <c r="X16" s="7">
        <f t="shared" ref="X16:AA16" si="8">LOG10(X8)-$A16</f>
        <v>0.12201541395493232</v>
      </c>
      <c r="Y16" s="7"/>
      <c r="Z16" s="7">
        <f t="shared" si="8"/>
        <v>0.11134425100626788</v>
      </c>
      <c r="AA16" s="7">
        <f t="shared" si="8"/>
        <v>0.10917818924976008</v>
      </c>
      <c r="AB16" s="2"/>
      <c r="AC16" s="2"/>
      <c r="AD16" s="2"/>
      <c r="AE16" s="2"/>
      <c r="AF16" s="2"/>
      <c r="AG16" s="2"/>
      <c r="AH16" s="2"/>
      <c r="AI16" s="2"/>
    </row>
    <row r="17" spans="1:46">
      <c r="A17" s="34">
        <v>1.5662231580849071</v>
      </c>
      <c r="B17" s="4">
        <v>6</v>
      </c>
      <c r="C17" s="7">
        <f t="shared" si="4"/>
        <v>0.12041311117738629</v>
      </c>
      <c r="D17" s="7">
        <f t="shared" si="2"/>
        <v>4.6560698634828368E-2</v>
      </c>
      <c r="E17" s="7">
        <f t="shared" si="2"/>
        <v>0.13274684625111166</v>
      </c>
      <c r="F17" s="7">
        <f t="shared" si="2"/>
        <v>8.987504392792478E-2</v>
      </c>
      <c r="G17" s="7">
        <f t="shared" si="2"/>
        <v>8.4084365047029319E-2</v>
      </c>
      <c r="H17" s="7">
        <f t="shared" si="2"/>
        <v>8.0180568138162434E-2</v>
      </c>
      <c r="I17" s="7">
        <f t="shared" si="2"/>
        <v>9.7477767304741114E-2</v>
      </c>
      <c r="J17" s="7">
        <f t="shared" si="2"/>
        <v>0.11501807929068009</v>
      </c>
      <c r="K17" s="7">
        <f t="shared" si="2"/>
        <v>9.1788238572205305E-2</v>
      </c>
      <c r="L17" s="7">
        <f t="shared" si="2"/>
        <v>7.7229518401280339E-2</v>
      </c>
      <c r="M17" s="7">
        <f t="shared" si="2"/>
        <v>0.10587469985081044</v>
      </c>
      <c r="N17" s="7">
        <f t="shared" si="2"/>
        <v>0.14978018554989214</v>
      </c>
      <c r="O17" s="7">
        <f t="shared" si="2"/>
        <v>0.14978018554989214</v>
      </c>
      <c r="P17" s="7">
        <f t="shared" si="2"/>
        <v>0.11772397266660506</v>
      </c>
      <c r="Q17" s="7">
        <f t="shared" si="2"/>
        <v>0.10216275860509305</v>
      </c>
      <c r="R17" s="7">
        <f t="shared" si="2"/>
        <v>0.10771884054918068</v>
      </c>
      <c r="S17" s="7">
        <f t="shared" si="2"/>
        <v>0.12574194468245325</v>
      </c>
      <c r="T17" s="7">
        <f t="shared" si="2"/>
        <v>0.11682388015394252</v>
      </c>
      <c r="U17" s="7">
        <f t="shared" si="2"/>
        <v>7.3263331183679004E-2</v>
      </c>
      <c r="V17" s="7">
        <f t="shared" si="2"/>
        <v>8.7953383793053508E-2</v>
      </c>
      <c r="W17" s="7">
        <f t="shared" si="2"/>
        <v>6.8254112075824436E-2</v>
      </c>
      <c r="X17" s="7">
        <f t="shared" ref="X17:AA17" si="9">LOG10(X9)-$A17</f>
        <v>0.11320473852721169</v>
      </c>
      <c r="Y17" s="7">
        <f t="shared" si="9"/>
        <v>9.4642319918962103E-2</v>
      </c>
      <c r="Z17" s="7">
        <f t="shared" si="9"/>
        <v>0.12130580312972716</v>
      </c>
      <c r="AA17" s="7">
        <f t="shared" si="9"/>
        <v>6.9260588730005068E-2</v>
      </c>
      <c r="AD17" s="6"/>
      <c r="AE17" s="6"/>
      <c r="AF17" s="4"/>
      <c r="AG17" s="7"/>
      <c r="AH17" s="7"/>
      <c r="AI17" s="7"/>
    </row>
    <row r="18" spans="1:46">
      <c r="A18" s="34">
        <v>1.5495605500297607</v>
      </c>
      <c r="B18" s="4">
        <v>14</v>
      </c>
      <c r="C18" s="7">
        <f t="shared" si="4"/>
        <v>0.15800962606817559</v>
      </c>
      <c r="D18" s="7">
        <f t="shared" si="2"/>
        <v>8.3907905549825745E-2</v>
      </c>
      <c r="E18" s="7">
        <f t="shared" si="2"/>
        <v>0.16055681508205555</v>
      </c>
      <c r="F18" s="7">
        <f t="shared" si="2"/>
        <v>0.1316806873458265</v>
      </c>
      <c r="G18" s="7">
        <f t="shared" si="2"/>
        <v>0.14679583870357149</v>
      </c>
      <c r="H18" s="7">
        <f t="shared" si="2"/>
        <v>8.0867324995263168E-2</v>
      </c>
      <c r="I18" s="7">
        <f t="shared" si="2"/>
        <v>0.14853999559362929</v>
      </c>
      <c r="J18" s="7">
        <f t="shared" si="2"/>
        <v>0.15800962606817559</v>
      </c>
      <c r="K18" s="7">
        <f t="shared" si="2"/>
        <v>0.12530059070805089</v>
      </c>
      <c r="L18" s="7">
        <f t="shared" si="2"/>
        <v>0.12253730790595685</v>
      </c>
      <c r="M18" s="7">
        <f t="shared" si="2"/>
        <v>0.14063552999875295</v>
      </c>
      <c r="N18" s="7">
        <f t="shared" si="2"/>
        <v>0.18283320979320794</v>
      </c>
      <c r="O18" s="7">
        <f t="shared" si="2"/>
        <v>0.16644279360503855</v>
      </c>
      <c r="P18" s="7">
        <f t="shared" si="2"/>
        <v>0.15886035010495214</v>
      </c>
      <c r="Q18" s="7">
        <f t="shared" si="2"/>
        <v>0.1271330595951059</v>
      </c>
      <c r="R18" s="7">
        <f t="shared" si="2"/>
        <v>0.11035565004008951</v>
      </c>
      <c r="S18" s="7">
        <f t="shared" si="2"/>
        <v>0.15800962606817559</v>
      </c>
      <c r="T18" s="7">
        <f t="shared" si="2"/>
        <v>0.14679583870357149</v>
      </c>
      <c r="U18" s="7">
        <f t="shared" si="2"/>
        <v>0.14328636924746929</v>
      </c>
      <c r="V18" s="7">
        <f t="shared" si="2"/>
        <v>0.1397483090938596</v>
      </c>
      <c r="W18" s="7">
        <f t="shared" si="2"/>
        <v>0.14766879272995692</v>
      </c>
      <c r="X18" s="7">
        <f t="shared" ref="X18:AA18" si="10">LOG10(X10)-$A18</f>
        <v>0.14063552999875295</v>
      </c>
      <c r="Y18" s="7">
        <f t="shared" si="10"/>
        <v>0.14940945430625807</v>
      </c>
      <c r="Z18" s="7">
        <f t="shared" si="10"/>
        <v>0.14504464890380797</v>
      </c>
      <c r="AA18" s="7">
        <f t="shared" si="10"/>
        <v>0.1271330595951059</v>
      </c>
      <c r="AD18" s="6"/>
      <c r="AE18" s="6"/>
      <c r="AF18" s="2"/>
      <c r="AG18" s="7"/>
      <c r="AH18" s="7"/>
      <c r="AI18" s="7"/>
    </row>
    <row r="19" spans="1:46">
      <c r="C19" s="2" t="s">
        <v>2</v>
      </c>
      <c r="D19" s="2" t="s">
        <v>3</v>
      </c>
      <c r="E19" s="2" t="s">
        <v>4</v>
      </c>
      <c r="F19" s="2" t="s">
        <v>5</v>
      </c>
      <c r="G19" s="2" t="s">
        <v>6</v>
      </c>
      <c r="H19" s="2" t="s">
        <v>7</v>
      </c>
      <c r="I19" s="2"/>
      <c r="J19" s="2" t="s">
        <v>57</v>
      </c>
      <c r="K19" s="2" t="s">
        <v>8</v>
      </c>
      <c r="L19" s="2" t="s">
        <v>9</v>
      </c>
    </row>
    <row r="20" spans="1:46">
      <c r="B20" s="4">
        <v>8</v>
      </c>
      <c r="C20" s="3">
        <f>COUNT(C4:AA4)</f>
        <v>25</v>
      </c>
      <c r="D20" s="5">
        <f>AVERAGE(C4:AA4)</f>
        <v>52.076000000000001</v>
      </c>
      <c r="E20" s="3">
        <f>MIN(C4:AA4)</f>
        <v>47.2</v>
      </c>
      <c r="F20" s="3">
        <f>MAX(C4:AA4)</f>
        <v>58.5</v>
      </c>
      <c r="G20" s="6">
        <f>STDEV(C4:AA4)</f>
        <v>3.0756137598859841</v>
      </c>
      <c r="H20" s="6">
        <f t="shared" ref="H20:H26" si="11">G20*100/D20</f>
        <v>5.9060099851870032</v>
      </c>
      <c r="I20" s="4">
        <v>8</v>
      </c>
      <c r="J20" s="7">
        <f t="shared" ref="J20:L26" si="12">LOG10(D20)-$A12</f>
        <v>2.6637618328128498E-2</v>
      </c>
      <c r="K20" s="7">
        <f t="shared" si="12"/>
        <v>-1.6058001365912178E-2</v>
      </c>
      <c r="L20" s="7">
        <f t="shared" si="12"/>
        <v>7.7155866082180502E-2</v>
      </c>
    </row>
    <row r="21" spans="1:46">
      <c r="B21" s="4">
        <v>1</v>
      </c>
      <c r="C21" s="3">
        <f t="shared" ref="C21:C26" si="13">COUNT(C5:AA5)</f>
        <v>25</v>
      </c>
      <c r="D21" s="5">
        <f t="shared" ref="D21:D26" si="14">AVERAGE(C5:AA5)</f>
        <v>88.13600000000001</v>
      </c>
      <c r="E21" s="3">
        <f t="shared" ref="E21:E26" si="15">MIN(C5:AA5)</f>
        <v>82</v>
      </c>
      <c r="F21" s="3">
        <f t="shared" ref="F21:F26" si="16">MAX(C5:AA5)</f>
        <v>94.5</v>
      </c>
      <c r="G21" s="6">
        <f t="shared" ref="G21:G26" si="17">STDEV(C5:AA5)</f>
        <v>3.414537547994847</v>
      </c>
      <c r="H21" s="6">
        <f t="shared" si="11"/>
        <v>3.8741689525220648</v>
      </c>
      <c r="I21" s="4">
        <v>1</v>
      </c>
      <c r="J21" s="7">
        <f t="shared" si="12"/>
        <v>6.1146478985107278E-2</v>
      </c>
      <c r="K21" s="7">
        <f t="shared" si="12"/>
        <v>2.9806994944724163E-2</v>
      </c>
      <c r="L21" s="7">
        <f t="shared" si="12"/>
        <v>9.1424951070270488E-2</v>
      </c>
      <c r="X21" s="18"/>
    </row>
    <row r="22" spans="1:46">
      <c r="B22" s="4">
        <v>3</v>
      </c>
      <c r="C22" s="3">
        <f t="shared" si="13"/>
        <v>25</v>
      </c>
      <c r="D22" s="5">
        <f t="shared" si="14"/>
        <v>38.652000000000008</v>
      </c>
      <c r="E22" s="3">
        <f t="shared" si="15"/>
        <v>36.1</v>
      </c>
      <c r="F22" s="3">
        <f t="shared" si="16"/>
        <v>42.3</v>
      </c>
      <c r="G22" s="6">
        <f t="shared" si="17"/>
        <v>1.8407697665197931</v>
      </c>
      <c r="H22" s="6">
        <f t="shared" si="11"/>
        <v>4.7624178995130722</v>
      </c>
      <c r="I22" s="4">
        <v>3</v>
      </c>
      <c r="J22" s="7">
        <f t="shared" si="12"/>
        <v>0.19006358213795083</v>
      </c>
      <c r="K22" s="7">
        <f t="shared" si="12"/>
        <v>0.16039881317629257</v>
      </c>
      <c r="L22" s="7">
        <f t="shared" si="12"/>
        <v>0.2292319786456769</v>
      </c>
      <c r="X22" s="11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>
      <c r="B23" s="4">
        <v>4</v>
      </c>
      <c r="C23" s="3">
        <f t="shared" si="13"/>
        <v>25</v>
      </c>
      <c r="D23" s="5">
        <f t="shared" si="14"/>
        <v>58.38000000000001</v>
      </c>
      <c r="E23" s="3">
        <f t="shared" si="15"/>
        <v>55</v>
      </c>
      <c r="F23" s="3">
        <f t="shared" si="16"/>
        <v>64.5</v>
      </c>
      <c r="G23" s="6">
        <f t="shared" si="17"/>
        <v>2.3939158993860521</v>
      </c>
      <c r="H23" s="6">
        <f t="shared" si="11"/>
        <v>4.1005753672251659</v>
      </c>
      <c r="I23" s="4">
        <v>4</v>
      </c>
      <c r="J23" s="7">
        <f t="shared" si="12"/>
        <v>0.14999411671084872</v>
      </c>
      <c r="K23" s="7">
        <f t="shared" si="12"/>
        <v>0.12409271555309709</v>
      </c>
      <c r="L23" s="7">
        <f t="shared" si="12"/>
        <v>0.19328974069412097</v>
      </c>
      <c r="X23" s="13"/>
      <c r="Y23" s="4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B24" s="4">
        <v>5</v>
      </c>
      <c r="C24" s="3">
        <f t="shared" si="13"/>
        <v>24</v>
      </c>
      <c r="D24" s="5">
        <f t="shared" si="14"/>
        <v>39.725000000000001</v>
      </c>
      <c r="E24" s="3">
        <f t="shared" si="15"/>
        <v>36.5</v>
      </c>
      <c r="F24" s="3">
        <f t="shared" si="16"/>
        <v>45.2</v>
      </c>
      <c r="G24" s="6">
        <f t="shared" si="17"/>
        <v>2.2866816664062064</v>
      </c>
      <c r="H24" s="6">
        <f t="shared" si="11"/>
        <v>5.7562785812616903</v>
      </c>
      <c r="I24" s="4">
        <v>5</v>
      </c>
      <c r="J24" s="7">
        <f t="shared" si="12"/>
        <v>0.10618210380121496</v>
      </c>
      <c r="K24" s="7">
        <f t="shared" si="12"/>
        <v>6.9411062378272437E-2</v>
      </c>
      <c r="L24" s="7">
        <f t="shared" si="12"/>
        <v>0.16225663273318003</v>
      </c>
      <c r="X24" s="14"/>
      <c r="Y24" s="4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B25" s="4">
        <v>6</v>
      </c>
      <c r="C25" s="3">
        <f t="shared" si="13"/>
        <v>25</v>
      </c>
      <c r="D25" s="5">
        <f t="shared" si="14"/>
        <v>46.612000000000009</v>
      </c>
      <c r="E25" s="3">
        <f t="shared" si="15"/>
        <v>41</v>
      </c>
      <c r="F25" s="3">
        <f t="shared" si="16"/>
        <v>52</v>
      </c>
      <c r="G25" s="6">
        <f t="shared" si="17"/>
        <v>2.7407906401863928</v>
      </c>
      <c r="H25" s="6">
        <f t="shared" si="11"/>
        <v>5.8800108130661464</v>
      </c>
      <c r="I25" s="4">
        <v>6</v>
      </c>
      <c r="J25" s="7">
        <f t="shared" si="12"/>
        <v>0.10227457969704767</v>
      </c>
      <c r="K25" s="7">
        <f t="shared" si="12"/>
        <v>4.6560698634828368E-2</v>
      </c>
      <c r="L25" s="7">
        <f t="shared" si="12"/>
        <v>0.14978018554989214</v>
      </c>
      <c r="X25" s="14"/>
      <c r="Y25" s="4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B26" s="4">
        <v>14</v>
      </c>
      <c r="C26" s="3">
        <f t="shared" si="13"/>
        <v>25</v>
      </c>
      <c r="D26" s="5">
        <f t="shared" si="14"/>
        <v>48.996000000000002</v>
      </c>
      <c r="E26" s="3">
        <f t="shared" si="15"/>
        <v>42.7</v>
      </c>
      <c r="F26" s="3">
        <f t="shared" si="16"/>
        <v>54</v>
      </c>
      <c r="G26" s="6">
        <f t="shared" si="17"/>
        <v>2.5694487087051701</v>
      </c>
      <c r="H26" s="6">
        <f t="shared" si="11"/>
        <v>5.2442009729471177</v>
      </c>
      <c r="I26" s="4">
        <v>14</v>
      </c>
      <c r="J26" s="7">
        <f t="shared" si="12"/>
        <v>0.14060007594086121</v>
      </c>
      <c r="K26" s="7">
        <f t="shared" si="12"/>
        <v>8.0867324995263168E-2</v>
      </c>
      <c r="L26" s="7">
        <f t="shared" si="12"/>
        <v>0.18283320979320794</v>
      </c>
      <c r="X26" s="14"/>
      <c r="Y26" s="4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B27" s="4"/>
      <c r="D27" s="5"/>
      <c r="G27" s="6"/>
      <c r="H27" s="6"/>
      <c r="I27" s="4"/>
      <c r="J27" s="7"/>
      <c r="K27" s="7"/>
      <c r="L27" s="7"/>
      <c r="X27" s="14"/>
      <c r="Y27" s="4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B28" s="4"/>
      <c r="D28" s="5"/>
      <c r="G28" s="6"/>
      <c r="H28" s="6"/>
      <c r="I28" s="4"/>
      <c r="J28" s="7"/>
      <c r="K28" s="7"/>
      <c r="L28" s="7"/>
      <c r="X28" s="14"/>
      <c r="Y28" s="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B29" s="4"/>
      <c r="D29" s="5"/>
      <c r="G29" s="6"/>
      <c r="H29" s="6"/>
      <c r="I29" s="4"/>
      <c r="J29" s="7"/>
      <c r="K29" s="7"/>
      <c r="L29" s="7"/>
      <c r="X29" s="14"/>
      <c r="Y29" s="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B30" s="4"/>
      <c r="D30" s="5"/>
      <c r="G30" s="6"/>
      <c r="H30" s="6"/>
      <c r="I30" s="4"/>
      <c r="J30" s="7"/>
      <c r="K30" s="7"/>
      <c r="L30" s="7"/>
      <c r="X30" s="14"/>
      <c r="Y30" s="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B31" s="4"/>
      <c r="D31" s="5"/>
      <c r="G31" s="6"/>
      <c r="H31" s="6"/>
      <c r="I31" s="4"/>
      <c r="J31" s="7"/>
      <c r="K31" s="7"/>
      <c r="L31" s="7"/>
      <c r="X31" s="14"/>
      <c r="Y31" s="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B32" s="4"/>
      <c r="D32" s="5"/>
      <c r="G32" s="6"/>
      <c r="H32" s="6"/>
      <c r="I32" s="4"/>
      <c r="J32" s="7"/>
      <c r="K32" s="7"/>
      <c r="L32" s="7"/>
      <c r="X32" s="14"/>
      <c r="Y32" s="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B33" s="4"/>
      <c r="D33" s="5"/>
      <c r="G33" s="6"/>
      <c r="H33" s="6"/>
      <c r="I33" s="4"/>
      <c r="J33" s="7"/>
      <c r="K33" s="7"/>
      <c r="L33" s="7"/>
      <c r="X33" s="14"/>
      <c r="Y33" s="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B34" s="4"/>
      <c r="D34" s="5"/>
      <c r="G34" s="6"/>
      <c r="H34" s="6"/>
      <c r="I34" s="4"/>
      <c r="J34" s="7"/>
      <c r="K34" s="7"/>
      <c r="L34" s="7"/>
      <c r="X34" s="14"/>
      <c r="Y34" s="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B35" s="4"/>
      <c r="D35" s="5"/>
      <c r="G35" s="6"/>
      <c r="H35" s="6"/>
      <c r="I35" s="4"/>
      <c r="J35" s="7"/>
      <c r="K35" s="7"/>
      <c r="L35" s="7"/>
      <c r="X35" s="14"/>
      <c r="Y35" s="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B36" s="4"/>
      <c r="D36" s="5"/>
      <c r="G36" s="6"/>
      <c r="H36" s="6"/>
      <c r="I36" s="4"/>
      <c r="J36" s="7"/>
      <c r="K36" s="7"/>
      <c r="L36" s="7"/>
      <c r="X36" s="14"/>
      <c r="Y36" s="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B37" s="4"/>
      <c r="D37" s="5"/>
      <c r="G37" s="6"/>
      <c r="H37" s="6"/>
      <c r="I37" s="4"/>
      <c r="J37" s="7"/>
      <c r="K37" s="7"/>
      <c r="L37" s="7"/>
      <c r="X37" s="14"/>
      <c r="Y37" s="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B38" s="4"/>
      <c r="D38" s="5"/>
      <c r="G38" s="6"/>
      <c r="H38" s="6"/>
      <c r="I38" s="4"/>
      <c r="J38" s="7"/>
      <c r="K38" s="7"/>
      <c r="L38" s="7"/>
      <c r="X38" s="14"/>
      <c r="Y38" s="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B39" s="4"/>
      <c r="D39" s="5"/>
      <c r="G39" s="6"/>
      <c r="H39" s="6"/>
      <c r="I39" s="4"/>
      <c r="J39" s="7"/>
      <c r="K39" s="7"/>
      <c r="L39" s="7"/>
      <c r="X39" s="14"/>
      <c r="Y39" s="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B40" s="4"/>
      <c r="D40" s="5"/>
      <c r="G40" s="6"/>
      <c r="H40" s="6"/>
      <c r="I40" s="4"/>
      <c r="J40" s="7"/>
      <c r="K40" s="7"/>
      <c r="L40" s="7"/>
      <c r="X40" s="14"/>
      <c r="Y40" s="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B41" s="4"/>
      <c r="D41" s="5"/>
      <c r="G41" s="6"/>
      <c r="H41" s="6"/>
      <c r="I41" s="4"/>
      <c r="J41" s="7"/>
      <c r="K41" s="7"/>
      <c r="L41" s="7"/>
      <c r="X41" s="14"/>
      <c r="Y41" s="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B42" s="4"/>
      <c r="D42" s="5"/>
      <c r="G42" s="6"/>
      <c r="H42" s="6"/>
      <c r="I42" s="4"/>
      <c r="J42" s="7"/>
      <c r="K42" s="7"/>
      <c r="L42" s="7"/>
      <c r="X42" s="14"/>
      <c r="Y42" s="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B43" s="4"/>
      <c r="D43" s="5"/>
      <c r="G43" s="6"/>
      <c r="H43" s="6"/>
      <c r="I43" s="4"/>
      <c r="J43" s="7"/>
      <c r="K43" s="7"/>
      <c r="L43" s="7"/>
      <c r="X43" s="14"/>
      <c r="Y43" s="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B44" s="4"/>
      <c r="D44" s="5"/>
      <c r="G44" s="6"/>
      <c r="H44" s="6"/>
      <c r="I44" s="4"/>
      <c r="J44" s="7"/>
      <c r="K44" s="7"/>
      <c r="L44" s="7"/>
      <c r="X44" s="14"/>
      <c r="Y44" s="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B45" s="4"/>
      <c r="D45" s="5"/>
      <c r="G45" s="6"/>
      <c r="H45" s="6"/>
      <c r="I45" s="4"/>
      <c r="J45" s="7"/>
      <c r="K45" s="7"/>
      <c r="L45" s="7"/>
      <c r="X45" s="14"/>
      <c r="Y45" s="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2" t="s">
        <v>21</v>
      </c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4"/>
      <c r="K46" s="4"/>
      <c r="L46" s="4" t="s">
        <v>12</v>
      </c>
      <c r="X46" s="16"/>
      <c r="Y46" s="8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46">
      <c r="A47" s="19" t="s">
        <v>16</v>
      </c>
      <c r="C47" s="2">
        <v>10612</v>
      </c>
      <c r="D47" s="4">
        <v>10629</v>
      </c>
      <c r="E47" s="4">
        <v>10607</v>
      </c>
      <c r="F47" s="4" t="s">
        <v>36</v>
      </c>
      <c r="G47" s="4" t="s">
        <v>37</v>
      </c>
      <c r="H47" s="4">
        <v>10610</v>
      </c>
      <c r="I47" s="4">
        <v>10588</v>
      </c>
      <c r="J47" s="4" t="s">
        <v>38</v>
      </c>
      <c r="K47" s="4">
        <v>3196</v>
      </c>
      <c r="L47" s="4" t="s">
        <v>39</v>
      </c>
      <c r="Y47" s="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B48" s="2">
        <v>1</v>
      </c>
      <c r="C48" s="3">
        <v>90</v>
      </c>
      <c r="D48" s="3">
        <v>93.5</v>
      </c>
      <c r="E48" s="3">
        <v>92</v>
      </c>
      <c r="F48" s="3">
        <v>94</v>
      </c>
      <c r="G48" s="3">
        <v>93</v>
      </c>
      <c r="H48" s="3">
        <v>91.5</v>
      </c>
      <c r="I48" s="3">
        <v>93</v>
      </c>
      <c r="J48" s="3">
        <v>92</v>
      </c>
      <c r="K48" s="3">
        <v>88</v>
      </c>
      <c r="L48" s="3">
        <v>91</v>
      </c>
      <c r="X48" s="7"/>
      <c r="Y48" s="2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B49" s="2">
        <v>7</v>
      </c>
      <c r="C49" s="3">
        <v>63</v>
      </c>
      <c r="D49" s="3">
        <v>62</v>
      </c>
      <c r="E49" s="3">
        <v>62</v>
      </c>
      <c r="F49" s="3">
        <v>62</v>
      </c>
      <c r="G49" s="3">
        <v>64</v>
      </c>
      <c r="H49" s="3">
        <v>61</v>
      </c>
      <c r="I49" s="3">
        <v>66</v>
      </c>
      <c r="J49" s="3">
        <v>60</v>
      </c>
      <c r="K49" s="3">
        <v>60</v>
      </c>
      <c r="L49" s="3">
        <v>59</v>
      </c>
      <c r="X49" s="7"/>
      <c r="Y49" s="2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B50" s="2">
        <v>1</v>
      </c>
      <c r="C50" s="3">
        <v>90</v>
      </c>
      <c r="D50" s="3">
        <v>93.5</v>
      </c>
      <c r="E50" s="3">
        <v>92</v>
      </c>
      <c r="F50" s="3">
        <v>94</v>
      </c>
      <c r="G50" s="3">
        <v>93</v>
      </c>
      <c r="H50" s="3">
        <v>91.5</v>
      </c>
      <c r="I50" s="3">
        <v>93</v>
      </c>
      <c r="J50" s="3">
        <v>92</v>
      </c>
      <c r="K50" s="3">
        <v>88</v>
      </c>
      <c r="L50" s="3">
        <v>91</v>
      </c>
      <c r="X50" s="7"/>
      <c r="Y50" s="2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>
      <c r="B51" s="2">
        <v>3</v>
      </c>
      <c r="C51" s="3">
        <v>40.5</v>
      </c>
      <c r="D51" s="3">
        <v>38</v>
      </c>
      <c r="E51" s="3">
        <v>40</v>
      </c>
      <c r="F51" s="3">
        <v>37.5</v>
      </c>
      <c r="G51" s="3">
        <v>36</v>
      </c>
      <c r="H51" s="3">
        <v>41</v>
      </c>
      <c r="I51" s="3">
        <v>38</v>
      </c>
      <c r="J51" s="3">
        <v>41.5</v>
      </c>
      <c r="K51" s="3">
        <v>36.5</v>
      </c>
      <c r="L51" s="3">
        <v>34.5</v>
      </c>
      <c r="X51" s="7"/>
      <c r="Y51" s="2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>
      <c r="B52" s="2">
        <v>4</v>
      </c>
      <c r="C52" s="3">
        <v>62.2</v>
      </c>
      <c r="D52" s="3">
        <v>60</v>
      </c>
      <c r="E52" s="3">
        <v>63</v>
      </c>
      <c r="F52" s="3">
        <v>58.5</v>
      </c>
      <c r="G52" s="3">
        <v>55.5</v>
      </c>
      <c r="H52" s="3">
        <v>58</v>
      </c>
      <c r="I52" s="3">
        <v>60</v>
      </c>
      <c r="J52" s="3">
        <v>61.5</v>
      </c>
      <c r="K52" s="3">
        <v>57</v>
      </c>
      <c r="L52" s="3">
        <v>55</v>
      </c>
      <c r="X52" s="7"/>
      <c r="Y52" s="2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>
      <c r="B53" s="2">
        <v>5</v>
      </c>
      <c r="C53" s="3">
        <v>41</v>
      </c>
      <c r="D53" s="3">
        <v>38</v>
      </c>
      <c r="E53" s="3">
        <v>40</v>
      </c>
      <c r="F53" s="3">
        <v>39</v>
      </c>
      <c r="G53" s="3">
        <v>38</v>
      </c>
      <c r="H53" s="3">
        <v>39</v>
      </c>
      <c r="I53" s="3">
        <v>38</v>
      </c>
      <c r="J53" s="3">
        <v>40</v>
      </c>
      <c r="K53" s="3">
        <v>39</v>
      </c>
      <c r="L53" s="3">
        <v>41.5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46">
      <c r="B54" s="2">
        <v>6</v>
      </c>
      <c r="C54" s="3">
        <v>53</v>
      </c>
      <c r="D54" s="3">
        <v>50</v>
      </c>
      <c r="E54" s="3">
        <v>51</v>
      </c>
      <c r="F54" s="3">
        <v>49.1</v>
      </c>
      <c r="G54" s="3">
        <v>48</v>
      </c>
      <c r="H54" s="3">
        <v>52</v>
      </c>
      <c r="I54" s="3">
        <v>49</v>
      </c>
      <c r="J54" s="3">
        <v>53</v>
      </c>
      <c r="K54" s="3">
        <v>48.5</v>
      </c>
      <c r="L54" s="3">
        <v>44.1</v>
      </c>
      <c r="Y54" s="4"/>
      <c r="AA54" s="5"/>
      <c r="AD54" s="6"/>
      <c r="AE54" s="6"/>
      <c r="AF54" s="4"/>
      <c r="AG54" s="7"/>
      <c r="AH54" s="7"/>
      <c r="AI54" s="7"/>
    </row>
    <row r="55" spans="1:46">
      <c r="B55" s="2">
        <v>14</v>
      </c>
      <c r="C55" s="3">
        <v>50</v>
      </c>
      <c r="D55" s="3">
        <v>50</v>
      </c>
      <c r="E55" s="3">
        <v>49</v>
      </c>
      <c r="F55" s="3">
        <v>46.1</v>
      </c>
      <c r="G55" s="3">
        <v>45</v>
      </c>
      <c r="H55" s="3">
        <v>49</v>
      </c>
      <c r="I55" s="3">
        <v>46</v>
      </c>
      <c r="J55" s="3">
        <v>49</v>
      </c>
      <c r="K55" s="3">
        <v>46</v>
      </c>
      <c r="L55" s="3">
        <v>44</v>
      </c>
      <c r="Y55" s="2"/>
      <c r="AA55" s="5"/>
      <c r="AD55" s="6"/>
      <c r="AE55" s="6"/>
      <c r="AF55" s="2"/>
      <c r="AG55" s="7"/>
      <c r="AH55" s="7"/>
      <c r="AI55" s="7"/>
    </row>
    <row r="56" spans="1:46">
      <c r="B56" s="2">
        <v>10</v>
      </c>
      <c r="C56" s="3">
        <v>64</v>
      </c>
      <c r="D56" s="3">
        <v>68</v>
      </c>
      <c r="E56" s="3">
        <v>69</v>
      </c>
      <c r="F56" s="3">
        <v>71</v>
      </c>
      <c r="G56" s="3">
        <v>70</v>
      </c>
      <c r="H56" s="3">
        <v>67</v>
      </c>
      <c r="I56" s="3">
        <v>71</v>
      </c>
      <c r="J56" s="3">
        <v>69</v>
      </c>
      <c r="K56" s="3">
        <v>63.5</v>
      </c>
      <c r="L56" s="3">
        <v>69</v>
      </c>
      <c r="Y56" s="2"/>
      <c r="AA56" s="5"/>
      <c r="AD56" s="6"/>
      <c r="AE56" s="6"/>
      <c r="AF56" s="2"/>
      <c r="AG56" s="7"/>
      <c r="AH56" s="7"/>
      <c r="AI56" s="7"/>
    </row>
    <row r="57" spans="1:46">
      <c r="B57" s="2">
        <v>12</v>
      </c>
      <c r="C57" s="3">
        <v>14</v>
      </c>
      <c r="D57" s="3">
        <v>15</v>
      </c>
      <c r="E57" s="3">
        <v>13</v>
      </c>
      <c r="F57" s="3">
        <v>13</v>
      </c>
      <c r="G57" s="3">
        <v>13</v>
      </c>
      <c r="H57" s="3">
        <v>15</v>
      </c>
      <c r="I57" s="3">
        <v>11</v>
      </c>
      <c r="J57" s="3">
        <v>14</v>
      </c>
      <c r="K57" s="3">
        <v>16</v>
      </c>
      <c r="L57" s="3">
        <v>14</v>
      </c>
      <c r="Y57" s="2"/>
      <c r="AA57" s="5"/>
      <c r="AD57" s="6"/>
      <c r="AE57" s="6"/>
      <c r="AF57" s="2"/>
      <c r="AG57" s="7"/>
      <c r="AH57" s="7"/>
      <c r="AI57" s="7"/>
    </row>
    <row r="58" spans="1:46">
      <c r="A58" s="33" t="s">
        <v>0</v>
      </c>
      <c r="C58" s="4">
        <f>C47</f>
        <v>10612</v>
      </c>
      <c r="D58" s="4">
        <f t="shared" ref="D58:K58" si="18">D47</f>
        <v>10629</v>
      </c>
      <c r="E58" s="4">
        <f t="shared" si="18"/>
        <v>10607</v>
      </c>
      <c r="F58" s="4" t="str">
        <f t="shared" si="18"/>
        <v>10613-1</v>
      </c>
      <c r="G58" s="4" t="str">
        <f t="shared" si="18"/>
        <v>10613-2</v>
      </c>
      <c r="H58" s="4">
        <f t="shared" si="18"/>
        <v>10610</v>
      </c>
      <c r="I58" s="4">
        <f t="shared" si="18"/>
        <v>10588</v>
      </c>
      <c r="J58" s="4" t="str">
        <f t="shared" si="18"/>
        <v>3196-368</v>
      </c>
      <c r="K58" s="4">
        <f t="shared" si="18"/>
        <v>3196</v>
      </c>
      <c r="L58" s="4" t="str">
        <f>L47</f>
        <v>10613-3</v>
      </c>
      <c r="Y58" s="2"/>
      <c r="AA58" s="5"/>
      <c r="AD58" s="6"/>
      <c r="AE58" s="6"/>
      <c r="AF58" s="2"/>
      <c r="AG58" s="7"/>
      <c r="AH58" s="7"/>
      <c r="AI58" s="7"/>
    </row>
    <row r="59" spans="1:46">
      <c r="A59" s="34">
        <v>1.6941662959331982</v>
      </c>
      <c r="B59" s="2">
        <v>7</v>
      </c>
      <c r="C59" s="7">
        <f t="shared" ref="C59:L67" si="19">LOG10(C49)-$A59</f>
        <v>0.10517425352038345</v>
      </c>
      <c r="D59" s="7">
        <f t="shared" si="19"/>
        <v>9.8225393565055663E-2</v>
      </c>
      <c r="E59" s="7">
        <f t="shared" si="19"/>
        <v>9.8225393565055663E-2</v>
      </c>
      <c r="F59" s="7">
        <f t="shared" si="19"/>
        <v>9.8225393565055663E-2</v>
      </c>
      <c r="G59" s="7">
        <f t="shared" si="19"/>
        <v>0.11201367805068885</v>
      </c>
      <c r="H59" s="7">
        <f t="shared" si="19"/>
        <v>9.1163539077568911E-2</v>
      </c>
      <c r="I59" s="7">
        <f t="shared" si="19"/>
        <v>0.12537763960867054</v>
      </c>
      <c r="J59" s="7">
        <f t="shared" si="19"/>
        <v>8.3984954450445404E-2</v>
      </c>
      <c r="K59" s="7">
        <f t="shared" si="19"/>
        <v>8.3984954450445404E-2</v>
      </c>
      <c r="L59" s="7">
        <f t="shared" si="19"/>
        <v>7.6685715708946001E-2</v>
      </c>
    </row>
    <row r="60" spans="1:46">
      <c r="A60" s="34">
        <v>1.8840068574389925</v>
      </c>
      <c r="B60" s="2">
        <v>1</v>
      </c>
      <c r="C60" s="7">
        <f t="shared" si="19"/>
        <v>7.0235652000332438E-2</v>
      </c>
      <c r="D60" s="7">
        <f t="shared" si="19"/>
        <v>8.6804753433525228E-2</v>
      </c>
      <c r="E60" s="7">
        <f t="shared" si="19"/>
        <v>7.9780969906562804E-2</v>
      </c>
      <c r="F60" s="7">
        <f t="shared" si="19"/>
        <v>8.9120996160706012E-2</v>
      </c>
      <c r="G60" s="7">
        <f t="shared" si="19"/>
        <v>8.4476091114942475E-2</v>
      </c>
      <c r="H60" s="7">
        <f t="shared" si="19"/>
        <v>7.7414236627455724E-2</v>
      </c>
      <c r="I60" s="7">
        <f t="shared" si="19"/>
        <v>8.4476091114942475E-2</v>
      </c>
      <c r="J60" s="7">
        <f t="shared" si="19"/>
        <v>7.9780969906562804E-2</v>
      </c>
      <c r="K60" s="7">
        <f t="shared" si="19"/>
        <v>6.0475814711176135E-2</v>
      </c>
      <c r="L60" s="7">
        <f t="shared" si="19"/>
        <v>7.50345348821011E-2</v>
      </c>
    </row>
    <row r="61" spans="1:46">
      <c r="A61" s="34">
        <v>1.3971083887293654</v>
      </c>
      <c r="B61" s="2">
        <v>3</v>
      </c>
      <c r="C61" s="7">
        <f t="shared" si="19"/>
        <v>0.21034663448530311</v>
      </c>
      <c r="D61" s="7">
        <f t="shared" si="19"/>
        <v>0.18267520788744473</v>
      </c>
      <c r="E61" s="7">
        <f t="shared" si="19"/>
        <v>0.2049516025985969</v>
      </c>
      <c r="F61" s="7">
        <f t="shared" si="19"/>
        <v>0.17692287899835346</v>
      </c>
      <c r="G61" s="7">
        <f t="shared" si="19"/>
        <v>0.15919411203792189</v>
      </c>
      <c r="H61" s="7">
        <f t="shared" si="19"/>
        <v>0.21567546799037007</v>
      </c>
      <c r="I61" s="7">
        <f t="shared" si="19"/>
        <v>0.18267520788744473</v>
      </c>
      <c r="J61" s="7">
        <f t="shared" si="19"/>
        <v>0.22093970798272733</v>
      </c>
      <c r="K61" s="7">
        <f t="shared" si="19"/>
        <v>0.16518447572710926</v>
      </c>
      <c r="L61" s="7">
        <f t="shared" si="19"/>
        <v>0.14071070634390881</v>
      </c>
    </row>
    <row r="62" spans="1:46">
      <c r="A62" s="34">
        <v>1.6162699739411468</v>
      </c>
      <c r="B62" s="2">
        <v>4</v>
      </c>
      <c r="C62" s="7">
        <f t="shared" si="19"/>
        <v>0.17752041074967195</v>
      </c>
      <c r="D62" s="7">
        <f t="shared" si="19"/>
        <v>0.16188127644249684</v>
      </c>
      <c r="E62" s="7">
        <f t="shared" si="19"/>
        <v>0.18307057551243489</v>
      </c>
      <c r="F62" s="7">
        <f t="shared" si="19"/>
        <v>0.15088589214103365</v>
      </c>
      <c r="G62" s="7">
        <f t="shared" si="19"/>
        <v>0.12802300918152953</v>
      </c>
      <c r="H62" s="7">
        <f t="shared" si="19"/>
        <v>0.14715801962179054</v>
      </c>
      <c r="I62" s="7">
        <f t="shared" si="19"/>
        <v>0.16188127644249684</v>
      </c>
      <c r="J62" s="7">
        <f t="shared" si="19"/>
        <v>0.17260514183427</v>
      </c>
      <c r="K62" s="7">
        <f t="shared" si="19"/>
        <v>0.13960488173134467</v>
      </c>
      <c r="L62" s="7">
        <f t="shared" si="19"/>
        <v>0.12409271555309709</v>
      </c>
    </row>
    <row r="63" spans="1:46">
      <c r="A63" s="34">
        <v>1.4928818020782022</v>
      </c>
      <c r="B63" s="2">
        <v>5</v>
      </c>
      <c r="C63" s="7">
        <f t="shared" si="19"/>
        <v>0.11990205464153325</v>
      </c>
      <c r="D63" s="7">
        <f t="shared" si="19"/>
        <v>8.6901794538607913E-2</v>
      </c>
      <c r="E63" s="7">
        <f t="shared" si="19"/>
        <v>0.10917818924976008</v>
      </c>
      <c r="F63" s="7">
        <f t="shared" si="19"/>
        <v>9.8182804948296898E-2</v>
      </c>
      <c r="G63" s="7">
        <f t="shared" si="19"/>
        <v>8.6901794538607913E-2</v>
      </c>
      <c r="H63" s="7">
        <f t="shared" si="19"/>
        <v>9.8182804948296898E-2</v>
      </c>
      <c r="I63" s="7">
        <f t="shared" si="19"/>
        <v>8.6901794538607913E-2</v>
      </c>
      <c r="J63" s="7">
        <f t="shared" si="19"/>
        <v>0.10917818924976008</v>
      </c>
      <c r="K63" s="7">
        <f t="shared" si="19"/>
        <v>9.8182804948296898E-2</v>
      </c>
      <c r="L63" s="7">
        <f t="shared" si="19"/>
        <v>0.12516629463389051</v>
      </c>
    </row>
    <row r="64" spans="1:46">
      <c r="A64" s="34">
        <v>1.5662231580849071</v>
      </c>
      <c r="B64" s="2">
        <v>6</v>
      </c>
      <c r="C64" s="7">
        <f t="shared" si="19"/>
        <v>0.15805271151588185</v>
      </c>
      <c r="D64" s="7">
        <f t="shared" si="19"/>
        <v>0.13274684625111166</v>
      </c>
      <c r="E64" s="7">
        <f t="shared" si="19"/>
        <v>0.14134701801302918</v>
      </c>
      <c r="F64" s="7">
        <f t="shared" si="19"/>
        <v>0.12485833403806135</v>
      </c>
      <c r="G64" s="7">
        <f t="shared" si="19"/>
        <v>0.11501807929068009</v>
      </c>
      <c r="H64" s="7">
        <f t="shared" si="19"/>
        <v>0.14978018554989214</v>
      </c>
      <c r="I64" s="7">
        <f t="shared" si="19"/>
        <v>0.12397292194360654</v>
      </c>
      <c r="J64" s="7">
        <f t="shared" si="19"/>
        <v>0.15805271151588185</v>
      </c>
      <c r="K64" s="7">
        <f t="shared" si="19"/>
        <v>0.11951858051735664</v>
      </c>
      <c r="L64" s="7">
        <f t="shared" si="19"/>
        <v>7.8215431382931522E-2</v>
      </c>
    </row>
    <row r="65" spans="1:12">
      <c r="A65" s="34">
        <v>1.5495605500297607</v>
      </c>
      <c r="B65" s="2">
        <v>14</v>
      </c>
      <c r="C65" s="7">
        <f t="shared" si="19"/>
        <v>0.14940945430625807</v>
      </c>
      <c r="D65" s="7">
        <f t="shared" si="19"/>
        <v>0.14940945430625807</v>
      </c>
      <c r="E65" s="7">
        <f t="shared" si="19"/>
        <v>0.14063552999875295</v>
      </c>
      <c r="F65" s="7">
        <f t="shared" si="19"/>
        <v>0.11414037535988752</v>
      </c>
      <c r="G65" s="7">
        <f t="shared" si="19"/>
        <v>0.10365196374558305</v>
      </c>
      <c r="H65" s="7">
        <f t="shared" si="19"/>
        <v>0.14063552999875295</v>
      </c>
      <c r="I65" s="7">
        <f t="shared" si="19"/>
        <v>0.11319728165181342</v>
      </c>
      <c r="J65" s="7">
        <f t="shared" si="19"/>
        <v>0.14063552999875295</v>
      </c>
      <c r="K65" s="7">
        <f t="shared" si="19"/>
        <v>0.11319728165181342</v>
      </c>
      <c r="L65" s="7">
        <f t="shared" si="19"/>
        <v>9.389212645642675E-2</v>
      </c>
    </row>
    <row r="66" spans="1:12">
      <c r="A66" s="34">
        <v>1.7628149199238163</v>
      </c>
      <c r="B66" s="2">
        <v>10</v>
      </c>
      <c r="C66" s="7">
        <f t="shared" si="19"/>
        <v>4.336505406007074E-2</v>
      </c>
      <c r="D66" s="7">
        <f t="shared" si="19"/>
        <v>6.9693992782420056E-2</v>
      </c>
      <c r="E66" s="7">
        <f t="shared" si="19"/>
        <v>7.6034170813438884E-2</v>
      </c>
      <c r="F66" s="7">
        <f t="shared" si="19"/>
        <v>8.8443428795258905E-2</v>
      </c>
      <c r="G66" s="7">
        <f t="shared" si="19"/>
        <v>8.2283120090440587E-2</v>
      </c>
      <c r="H66" s="7">
        <f t="shared" si="19"/>
        <v>6.3259882777010112E-2</v>
      </c>
      <c r="I66" s="7">
        <f t="shared" si="19"/>
        <v>8.8443428795258905E-2</v>
      </c>
      <c r="J66" s="7">
        <f t="shared" si="19"/>
        <v>7.6034170813438884E-2</v>
      </c>
      <c r="K66" s="7">
        <f t="shared" si="19"/>
        <v>3.9958805368159434E-2</v>
      </c>
      <c r="L66" s="7">
        <f t="shared" si="19"/>
        <v>7.6034170813438884E-2</v>
      </c>
    </row>
    <row r="67" spans="1:12">
      <c r="A67" s="34">
        <v>1.0401346410865795</v>
      </c>
      <c r="B67" s="2">
        <v>12</v>
      </c>
      <c r="C67" s="7">
        <f t="shared" si="19"/>
        <v>0.10599339459165846</v>
      </c>
      <c r="D67" s="7">
        <f t="shared" si="19"/>
        <v>0.13595661796910186</v>
      </c>
      <c r="E67" s="7">
        <f t="shared" si="19"/>
        <v>7.3808711220257228E-2</v>
      </c>
      <c r="F67" s="7">
        <f t="shared" si="19"/>
        <v>7.3808711220257228E-2</v>
      </c>
      <c r="G67" s="7">
        <f t="shared" si="19"/>
        <v>7.3808711220257228E-2</v>
      </c>
      <c r="H67" s="7">
        <f t="shared" si="19"/>
        <v>0.13595661796910186</v>
      </c>
      <c r="I67" s="7">
        <f t="shared" si="19"/>
        <v>1.2580440716456476E-3</v>
      </c>
      <c r="J67" s="7">
        <f t="shared" si="19"/>
        <v>0.10599339459165846</v>
      </c>
      <c r="K67" s="7">
        <f t="shared" si="19"/>
        <v>0.1639853415693453</v>
      </c>
      <c r="L67" s="7">
        <f t="shared" si="19"/>
        <v>0.10599339459165846</v>
      </c>
    </row>
    <row r="68" spans="1:12">
      <c r="A68" s="32"/>
      <c r="B68" s="4"/>
      <c r="C68" s="4" t="s">
        <v>2</v>
      </c>
      <c r="D68" s="4" t="s">
        <v>3</v>
      </c>
      <c r="E68" s="4" t="s">
        <v>4</v>
      </c>
      <c r="F68" s="4" t="s">
        <v>5</v>
      </c>
      <c r="G68" s="4" t="s">
        <v>6</v>
      </c>
      <c r="H68" s="4" t="s">
        <v>7</v>
      </c>
      <c r="J68" s="3" t="s">
        <v>40</v>
      </c>
      <c r="K68" s="3" t="s">
        <v>13</v>
      </c>
      <c r="L68" s="3" t="s">
        <v>14</v>
      </c>
    </row>
    <row r="69" spans="1:12">
      <c r="B69" s="2">
        <v>7</v>
      </c>
      <c r="C69" s="3">
        <f>COUNT(C49:K49)</f>
        <v>9</v>
      </c>
      <c r="D69" s="5">
        <f>AVERAGE(C49:K49)</f>
        <v>62.222222222222221</v>
      </c>
      <c r="E69" s="3">
        <f>MIN(C49:K49)</f>
        <v>60</v>
      </c>
      <c r="F69" s="3">
        <f>MAX(C49:K49)</f>
        <v>66</v>
      </c>
      <c r="G69" s="6">
        <f>STDEV(C49:K49)</f>
        <v>1.922093765778466</v>
      </c>
      <c r="H69" s="6">
        <f t="shared" ref="H69:H77" si="20">G69*100/D69</f>
        <v>3.0890792664296773</v>
      </c>
      <c r="I69" s="3">
        <v>7</v>
      </c>
      <c r="J69" s="7">
        <f>LOG10(D69)-$A59</f>
        <v>9.9779221633677251E-2</v>
      </c>
      <c r="K69" s="7">
        <f>LOG10(E69)-$A59</f>
        <v>8.3984954450445404E-2</v>
      </c>
      <c r="L69" s="7">
        <f>LOG10(F69)-$A59</f>
        <v>0.12537763960867054</v>
      </c>
    </row>
    <row r="70" spans="1:12">
      <c r="B70" s="2">
        <v>1</v>
      </c>
      <c r="C70" s="3">
        <f t="shared" ref="C70:C77" si="21">COUNT(C50:K50)</f>
        <v>9</v>
      </c>
      <c r="D70" s="5">
        <f t="shared" ref="D70:D77" si="22">AVERAGE(C50:K50)</f>
        <v>91.888888888888886</v>
      </c>
      <c r="E70" s="3">
        <f t="shared" ref="E70:E77" si="23">MIN(C50:K50)</f>
        <v>88</v>
      </c>
      <c r="F70" s="3">
        <f t="shared" ref="F70:F77" si="24">MAX(C50:K50)</f>
        <v>94</v>
      </c>
      <c r="G70" s="6">
        <f t="shared" ref="G70:G77" si="25">STDEV(C50:K50)</f>
        <v>1.8837757592428861</v>
      </c>
      <c r="H70" s="6">
        <f t="shared" si="20"/>
        <v>2.0500582627794408</v>
      </c>
      <c r="I70" s="3">
        <v>1</v>
      </c>
      <c r="J70" s="7">
        <f t="shared" ref="J70:L77" si="26">LOG10(D70)-$A60</f>
        <v>7.9256142674229313E-2</v>
      </c>
      <c r="K70" s="7">
        <f t="shared" si="26"/>
        <v>6.0475814711176135E-2</v>
      </c>
      <c r="L70" s="7">
        <f t="shared" si="26"/>
        <v>8.9120996160706012E-2</v>
      </c>
    </row>
    <row r="71" spans="1:12">
      <c r="B71" s="2">
        <v>3</v>
      </c>
      <c r="C71" s="3">
        <f t="shared" si="21"/>
        <v>9</v>
      </c>
      <c r="D71" s="5">
        <f t="shared" si="22"/>
        <v>38.777777777777779</v>
      </c>
      <c r="E71" s="3">
        <f t="shared" si="23"/>
        <v>36</v>
      </c>
      <c r="F71" s="3">
        <f t="shared" si="24"/>
        <v>41.5</v>
      </c>
      <c r="G71" s="6">
        <f t="shared" si="25"/>
        <v>2.0172864061517006</v>
      </c>
      <c r="H71" s="6">
        <f t="shared" si="20"/>
        <v>5.2021712479556745</v>
      </c>
      <c r="I71" s="3">
        <v>3</v>
      </c>
      <c r="J71" s="7">
        <f t="shared" si="26"/>
        <v>0.19147452879048954</v>
      </c>
      <c r="K71" s="7">
        <f t="shared" si="26"/>
        <v>0.15919411203792189</v>
      </c>
      <c r="L71" s="7">
        <f t="shared" si="26"/>
        <v>0.22093970798272733</v>
      </c>
    </row>
    <row r="72" spans="1:12">
      <c r="B72" s="2">
        <v>4</v>
      </c>
      <c r="C72" s="3">
        <f t="shared" si="21"/>
        <v>9</v>
      </c>
      <c r="D72" s="5">
        <f t="shared" si="22"/>
        <v>59.522222222222226</v>
      </c>
      <c r="E72" s="3">
        <f t="shared" si="23"/>
        <v>55.5</v>
      </c>
      <c r="F72" s="3">
        <f t="shared" si="24"/>
        <v>63</v>
      </c>
      <c r="G72" s="6">
        <f t="shared" si="25"/>
        <v>2.4883617993459968</v>
      </c>
      <c r="H72" s="6">
        <f t="shared" si="20"/>
        <v>4.1805593044827267</v>
      </c>
      <c r="I72" s="3">
        <v>4</v>
      </c>
      <c r="J72" s="7">
        <f t="shared" si="26"/>
        <v>0.15840916299238783</v>
      </c>
      <c r="K72" s="7">
        <f t="shared" si="26"/>
        <v>0.12802300918152953</v>
      </c>
      <c r="L72" s="7">
        <f t="shared" si="26"/>
        <v>0.18307057551243489</v>
      </c>
    </row>
    <row r="73" spans="1:12">
      <c r="B73" s="2">
        <v>5</v>
      </c>
      <c r="C73" s="3">
        <f t="shared" si="21"/>
        <v>9</v>
      </c>
      <c r="D73" s="5">
        <f t="shared" si="22"/>
        <v>39.111111111111114</v>
      </c>
      <c r="E73" s="3">
        <f t="shared" si="23"/>
        <v>38</v>
      </c>
      <c r="F73" s="3">
        <f t="shared" si="24"/>
        <v>41</v>
      </c>
      <c r="G73" s="6">
        <f t="shared" si="25"/>
        <v>1.0540925533894598</v>
      </c>
      <c r="H73" s="6">
        <f t="shared" si="20"/>
        <v>2.695123005825323</v>
      </c>
      <c r="I73" s="3">
        <v>5</v>
      </c>
      <c r="J73" s="7">
        <f t="shared" si="26"/>
        <v>9.9418351960604001E-2</v>
      </c>
      <c r="K73" s="7">
        <f t="shared" si="26"/>
        <v>8.6901794538607913E-2</v>
      </c>
      <c r="L73" s="7">
        <f t="shared" si="26"/>
        <v>0.11990205464153325</v>
      </c>
    </row>
    <row r="74" spans="1:12">
      <c r="B74" s="2">
        <v>6</v>
      </c>
      <c r="C74" s="3">
        <f t="shared" si="21"/>
        <v>9</v>
      </c>
      <c r="D74" s="5">
        <f t="shared" si="22"/>
        <v>50.400000000000006</v>
      </c>
      <c r="E74" s="3">
        <f t="shared" si="23"/>
        <v>48</v>
      </c>
      <c r="F74" s="3">
        <f t="shared" si="24"/>
        <v>53</v>
      </c>
      <c r="G74" s="6">
        <f t="shared" si="25"/>
        <v>1.9241881404893855</v>
      </c>
      <c r="H74" s="6">
        <f t="shared" si="20"/>
        <v>3.8178336120821137</v>
      </c>
      <c r="I74" s="3">
        <v>6</v>
      </c>
      <c r="J74" s="7">
        <f t="shared" si="26"/>
        <v>0.13620737836061836</v>
      </c>
      <c r="K74" s="7">
        <f t="shared" si="26"/>
        <v>0.11501807929068009</v>
      </c>
      <c r="L74" s="7">
        <f t="shared" si="26"/>
        <v>0.15805271151588185</v>
      </c>
    </row>
    <row r="75" spans="1:12">
      <c r="B75" s="2">
        <v>14</v>
      </c>
      <c r="C75" s="3">
        <f t="shared" si="21"/>
        <v>9</v>
      </c>
      <c r="D75" s="5">
        <f t="shared" si="22"/>
        <v>47.788888888888891</v>
      </c>
      <c r="E75" s="3">
        <f t="shared" si="23"/>
        <v>45</v>
      </c>
      <c r="F75" s="3">
        <f t="shared" si="24"/>
        <v>50</v>
      </c>
      <c r="G75" s="6">
        <f t="shared" si="25"/>
        <v>1.9751230622700728</v>
      </c>
      <c r="H75" s="6">
        <f t="shared" si="20"/>
        <v>4.1330173356035003</v>
      </c>
      <c r="I75" s="3">
        <v>14</v>
      </c>
      <c r="J75" s="7">
        <f t="shared" si="26"/>
        <v>0.12976638308500643</v>
      </c>
      <c r="K75" s="7">
        <f t="shared" si="26"/>
        <v>0.10365196374558305</v>
      </c>
      <c r="L75" s="7">
        <f t="shared" si="26"/>
        <v>0.14940945430625807</v>
      </c>
    </row>
    <row r="76" spans="1:12">
      <c r="B76" s="2">
        <v>10</v>
      </c>
      <c r="C76" s="3">
        <f t="shared" si="21"/>
        <v>9</v>
      </c>
      <c r="D76" s="5">
        <f t="shared" si="22"/>
        <v>68.055555555555557</v>
      </c>
      <c r="E76" s="3">
        <f t="shared" si="23"/>
        <v>63.5</v>
      </c>
      <c r="F76" s="3">
        <f t="shared" si="24"/>
        <v>71</v>
      </c>
      <c r="G76" s="6">
        <f t="shared" si="25"/>
        <v>2.7663654454496385</v>
      </c>
      <c r="H76" s="6">
        <f t="shared" si="20"/>
        <v>4.0648635116811009</v>
      </c>
      <c r="I76" s="3">
        <v>10</v>
      </c>
      <c r="J76" s="7">
        <f t="shared" si="26"/>
        <v>7.0048663673428768E-2</v>
      </c>
      <c r="K76" s="7">
        <f t="shared" si="26"/>
        <v>3.9958805368159434E-2</v>
      </c>
      <c r="L76" s="7">
        <f t="shared" si="26"/>
        <v>8.8443428795258905E-2</v>
      </c>
    </row>
    <row r="77" spans="1:12">
      <c r="B77" s="2">
        <v>12</v>
      </c>
      <c r="C77" s="3">
        <f t="shared" si="21"/>
        <v>9</v>
      </c>
      <c r="D77" s="5">
        <f t="shared" si="22"/>
        <v>13.777777777777779</v>
      </c>
      <c r="E77" s="3">
        <f t="shared" si="23"/>
        <v>11</v>
      </c>
      <c r="F77" s="3">
        <f t="shared" si="24"/>
        <v>16</v>
      </c>
      <c r="G77" s="6">
        <f t="shared" si="25"/>
        <v>1.4813657362192691</v>
      </c>
      <c r="H77" s="6">
        <f t="shared" si="20"/>
        <v>10.751848085462436</v>
      </c>
      <c r="I77" s="3">
        <v>12</v>
      </c>
      <c r="J77" s="7">
        <f t="shared" si="26"/>
        <v>9.9044534636330672E-2</v>
      </c>
      <c r="K77" s="7">
        <f t="shared" si="26"/>
        <v>1.2580440716456476E-3</v>
      </c>
      <c r="L77" s="7">
        <f t="shared" si="26"/>
        <v>0.1639853415693453</v>
      </c>
    </row>
    <row r="78" spans="1:12">
      <c r="D78" s="5"/>
      <c r="G78" s="6"/>
      <c r="H78" s="6"/>
      <c r="J78" s="7"/>
      <c r="K78" s="7"/>
      <c r="L78" s="7"/>
    </row>
    <row r="79" spans="1:12">
      <c r="D79" s="5"/>
      <c r="G79" s="6"/>
      <c r="H79" s="6"/>
      <c r="J79" s="7"/>
      <c r="K79" s="7"/>
      <c r="L79" s="7"/>
    </row>
    <row r="80" spans="1:12">
      <c r="D80" s="5"/>
      <c r="G80" s="6"/>
      <c r="H80" s="6"/>
      <c r="J80" s="7"/>
      <c r="K80" s="7"/>
      <c r="L80" s="7"/>
    </row>
    <row r="81" spans="1:40">
      <c r="D81" s="5"/>
      <c r="G81" s="6"/>
      <c r="H81" s="6"/>
      <c r="J81" s="7"/>
      <c r="K81" s="7"/>
      <c r="L81" s="7"/>
    </row>
    <row r="82" spans="1:40">
      <c r="D82" s="5"/>
      <c r="G82" s="6"/>
      <c r="H82" s="6"/>
      <c r="J82" s="7"/>
      <c r="K82" s="7"/>
      <c r="L82" s="7"/>
    </row>
    <row r="83" spans="1:40">
      <c r="A83" s="2" t="s">
        <v>21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20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3" t="s">
        <v>23</v>
      </c>
      <c r="AN83" s="24"/>
    </row>
    <row r="84" spans="1:40" s="2" customFormat="1">
      <c r="A84" s="31" t="s">
        <v>35</v>
      </c>
      <c r="B84" s="2" t="s">
        <v>17</v>
      </c>
      <c r="C84" s="29">
        <v>3677</v>
      </c>
      <c r="D84" s="2">
        <v>3658</v>
      </c>
      <c r="E84" s="29">
        <v>3743</v>
      </c>
      <c r="F84" s="2">
        <v>3789</v>
      </c>
      <c r="G84" s="2">
        <v>3788</v>
      </c>
      <c r="H84" s="2">
        <v>3926</v>
      </c>
      <c r="I84" s="2">
        <v>3757</v>
      </c>
      <c r="J84" s="2">
        <v>3760</v>
      </c>
      <c r="K84" s="2">
        <v>3733</v>
      </c>
      <c r="L84" s="2">
        <v>3674</v>
      </c>
      <c r="M84" s="2">
        <v>3755</v>
      </c>
      <c r="N84" s="2">
        <v>3704</v>
      </c>
      <c r="O84" s="2">
        <v>3744</v>
      </c>
      <c r="P84" s="2">
        <v>3779</v>
      </c>
      <c r="Q84" s="2">
        <v>3726</v>
      </c>
      <c r="R84" s="2">
        <v>3791</v>
      </c>
      <c r="S84" s="29">
        <v>3598</v>
      </c>
      <c r="T84" s="29">
        <v>3771</v>
      </c>
      <c r="U84" s="30">
        <v>3655</v>
      </c>
      <c r="V84" s="2">
        <v>3665</v>
      </c>
      <c r="W84" s="2">
        <v>3708</v>
      </c>
      <c r="X84" s="2">
        <v>3730</v>
      </c>
      <c r="Y84" s="2">
        <v>5900</v>
      </c>
      <c r="Z84" s="2">
        <v>3670</v>
      </c>
      <c r="AA84" s="2">
        <v>3719</v>
      </c>
      <c r="AB84" s="2">
        <v>3688</v>
      </c>
      <c r="AC84" s="2">
        <v>3767</v>
      </c>
      <c r="AD84" s="2">
        <v>3700</v>
      </c>
      <c r="AE84" s="2">
        <v>3653</v>
      </c>
      <c r="AF84" s="2">
        <v>3335</v>
      </c>
      <c r="AG84" s="2">
        <v>3683</v>
      </c>
      <c r="AH84" s="2">
        <v>3555</v>
      </c>
      <c r="AI84" s="2">
        <v>5224</v>
      </c>
      <c r="AJ84" s="2">
        <v>5241</v>
      </c>
      <c r="AK84" s="2">
        <v>5223</v>
      </c>
      <c r="AL84" s="2">
        <v>3656</v>
      </c>
      <c r="AM84" s="2" t="s">
        <v>22</v>
      </c>
      <c r="AN84" s="25"/>
    </row>
    <row r="85" spans="1:40">
      <c r="B85" s="4">
        <v>7</v>
      </c>
      <c r="C85" s="3">
        <v>58</v>
      </c>
      <c r="D85" s="3">
        <v>63</v>
      </c>
      <c r="E85" s="3">
        <v>63</v>
      </c>
      <c r="F85" s="3">
        <v>59</v>
      </c>
      <c r="G85" s="3">
        <v>62</v>
      </c>
      <c r="H85" s="3">
        <v>58</v>
      </c>
      <c r="I85" s="3">
        <v>60</v>
      </c>
      <c r="J85" s="3">
        <v>63</v>
      </c>
      <c r="K85" s="3">
        <v>65</v>
      </c>
      <c r="L85" s="3">
        <v>58</v>
      </c>
      <c r="M85" s="3">
        <v>59</v>
      </c>
      <c r="N85" s="3">
        <v>58</v>
      </c>
      <c r="O85" s="3">
        <v>58</v>
      </c>
      <c r="P85" s="3">
        <v>55</v>
      </c>
      <c r="Q85" s="3">
        <v>61</v>
      </c>
      <c r="R85" s="3">
        <v>56</v>
      </c>
      <c r="S85" s="3">
        <v>57</v>
      </c>
      <c r="T85" s="3">
        <v>55</v>
      </c>
      <c r="U85" s="3">
        <v>60</v>
      </c>
      <c r="V85" s="3">
        <v>64</v>
      </c>
      <c r="W85" s="3">
        <v>63</v>
      </c>
      <c r="X85" s="3">
        <v>65</v>
      </c>
      <c r="Y85" s="3">
        <v>71</v>
      </c>
      <c r="Z85" s="3">
        <v>66</v>
      </c>
      <c r="AA85" s="3">
        <v>61</v>
      </c>
      <c r="AB85" s="3">
        <v>63</v>
      </c>
      <c r="AC85" s="3">
        <v>61</v>
      </c>
      <c r="AD85" s="3">
        <v>62</v>
      </c>
      <c r="AE85" s="3">
        <v>69</v>
      </c>
      <c r="AF85" s="3">
        <v>55</v>
      </c>
      <c r="AG85" s="3">
        <v>65</v>
      </c>
      <c r="AH85" s="3">
        <v>57</v>
      </c>
      <c r="AI85" s="3">
        <v>62</v>
      </c>
      <c r="AJ85" s="3">
        <v>55</v>
      </c>
      <c r="AK85" s="3">
        <v>63</v>
      </c>
      <c r="AL85" s="3">
        <v>60</v>
      </c>
      <c r="AM85" s="3">
        <v>69</v>
      </c>
      <c r="AN85" s="26"/>
    </row>
    <row r="86" spans="1:40">
      <c r="B86" s="4">
        <v>1</v>
      </c>
      <c r="C86" s="3">
        <v>91</v>
      </c>
      <c r="D86" s="3">
        <v>92.5</v>
      </c>
      <c r="E86" s="3">
        <v>100</v>
      </c>
      <c r="F86" s="3">
        <v>87.5</v>
      </c>
      <c r="G86" s="3">
        <v>97</v>
      </c>
      <c r="H86" s="3">
        <v>99</v>
      </c>
      <c r="I86" s="3">
        <v>94</v>
      </c>
      <c r="J86" s="3">
        <v>95</v>
      </c>
      <c r="K86" s="3">
        <v>93</v>
      </c>
      <c r="L86" s="3">
        <v>94</v>
      </c>
      <c r="M86" s="3">
        <v>94</v>
      </c>
      <c r="N86" s="3">
        <v>91</v>
      </c>
      <c r="O86" s="3">
        <v>90</v>
      </c>
      <c r="P86" s="3">
        <v>93</v>
      </c>
      <c r="Q86" s="3">
        <v>94</v>
      </c>
      <c r="R86" s="3">
        <v>89</v>
      </c>
      <c r="S86" s="3">
        <v>95</v>
      </c>
      <c r="T86" s="3">
        <v>92.1</v>
      </c>
      <c r="U86" s="3">
        <v>93.1</v>
      </c>
      <c r="V86" s="3">
        <v>93</v>
      </c>
      <c r="W86" s="3">
        <v>99</v>
      </c>
      <c r="X86" s="3">
        <v>100</v>
      </c>
      <c r="Y86" s="3">
        <v>105.1</v>
      </c>
      <c r="Z86" s="3">
        <v>95</v>
      </c>
      <c r="AA86" s="3">
        <v>100</v>
      </c>
      <c r="AB86" s="3">
        <v>95</v>
      </c>
      <c r="AC86" s="3">
        <v>96</v>
      </c>
      <c r="AD86" s="3">
        <v>98</v>
      </c>
      <c r="AE86" s="3">
        <v>102.5</v>
      </c>
      <c r="AF86" s="3">
        <v>86.5</v>
      </c>
      <c r="AG86" s="3">
        <v>101</v>
      </c>
      <c r="AH86" s="3">
        <v>92</v>
      </c>
      <c r="AI86" s="3">
        <v>95</v>
      </c>
      <c r="AJ86" s="3">
        <v>91.5</v>
      </c>
      <c r="AK86" s="3">
        <v>98</v>
      </c>
      <c r="AL86" s="3">
        <v>92</v>
      </c>
      <c r="AM86" s="3">
        <v>99.5</v>
      </c>
      <c r="AN86" s="26"/>
    </row>
    <row r="87" spans="1:40">
      <c r="B87" s="4">
        <v>3</v>
      </c>
      <c r="C87" s="3">
        <v>36</v>
      </c>
      <c r="D87" s="3">
        <v>36.799999999999997</v>
      </c>
      <c r="E87" s="3">
        <v>39</v>
      </c>
      <c r="F87" s="3">
        <v>38</v>
      </c>
      <c r="G87" s="3">
        <v>37</v>
      </c>
      <c r="H87" s="3">
        <v>40</v>
      </c>
      <c r="I87" s="3">
        <v>35</v>
      </c>
      <c r="J87" s="3">
        <v>38</v>
      </c>
      <c r="K87" s="3">
        <v>38</v>
      </c>
      <c r="L87" s="3">
        <v>40</v>
      </c>
      <c r="M87" s="3">
        <v>39</v>
      </c>
      <c r="N87" s="3">
        <v>40.1</v>
      </c>
      <c r="O87" s="3">
        <v>35.5</v>
      </c>
      <c r="P87" s="3">
        <v>38</v>
      </c>
      <c r="Q87" s="3">
        <v>40.5</v>
      </c>
      <c r="R87" s="3">
        <v>37</v>
      </c>
      <c r="S87" s="3">
        <v>37</v>
      </c>
      <c r="T87" s="3">
        <v>35</v>
      </c>
      <c r="U87" s="3">
        <v>37.6</v>
      </c>
      <c r="V87" s="3">
        <v>37.200000000000003</v>
      </c>
      <c r="W87" s="3">
        <v>37</v>
      </c>
      <c r="X87" s="3">
        <v>38</v>
      </c>
      <c r="Y87" s="3">
        <v>40</v>
      </c>
      <c r="Z87" s="3">
        <v>38</v>
      </c>
      <c r="AA87" s="3">
        <v>37</v>
      </c>
      <c r="AB87" s="3">
        <v>40</v>
      </c>
      <c r="AC87" s="3">
        <v>38.1</v>
      </c>
      <c r="AD87" s="3">
        <v>39</v>
      </c>
      <c r="AE87" s="3">
        <v>37</v>
      </c>
      <c r="AF87" s="3">
        <v>38</v>
      </c>
      <c r="AG87" s="3">
        <v>41.5</v>
      </c>
      <c r="AH87" s="3">
        <v>37.700000000000003</v>
      </c>
      <c r="AI87" s="3">
        <v>36.1</v>
      </c>
      <c r="AJ87" s="3">
        <v>38</v>
      </c>
      <c r="AK87" s="3">
        <v>38.5</v>
      </c>
      <c r="AL87" s="3">
        <v>38.700000000000003</v>
      </c>
      <c r="AM87" s="3">
        <v>36.5</v>
      </c>
      <c r="AN87" s="26"/>
    </row>
    <row r="88" spans="1:40">
      <c r="B88" s="4">
        <v>4</v>
      </c>
      <c r="C88" s="3">
        <v>59</v>
      </c>
      <c r="D88" s="3">
        <v>58</v>
      </c>
      <c r="E88" s="3">
        <v>59</v>
      </c>
      <c r="F88" s="3">
        <v>55</v>
      </c>
      <c r="G88" s="3">
        <v>58</v>
      </c>
      <c r="H88" s="3">
        <v>61</v>
      </c>
      <c r="I88" s="3">
        <v>55</v>
      </c>
      <c r="J88" s="3">
        <v>60</v>
      </c>
      <c r="K88" s="3">
        <v>58</v>
      </c>
      <c r="L88" s="3">
        <v>60.5</v>
      </c>
      <c r="M88" s="3">
        <v>57.5</v>
      </c>
      <c r="N88" s="3">
        <v>57.5</v>
      </c>
      <c r="O88" s="3">
        <v>57</v>
      </c>
      <c r="P88" s="3">
        <v>59</v>
      </c>
      <c r="Q88" s="3">
        <v>59</v>
      </c>
      <c r="R88" s="3">
        <v>56</v>
      </c>
      <c r="S88" s="3">
        <v>59</v>
      </c>
      <c r="T88" s="3">
        <v>53</v>
      </c>
      <c r="U88" s="3">
        <v>55</v>
      </c>
      <c r="V88" s="3">
        <v>54</v>
      </c>
      <c r="W88" s="3">
        <v>58.5</v>
      </c>
      <c r="X88" s="3">
        <v>59</v>
      </c>
      <c r="Y88" s="3">
        <v>61.5</v>
      </c>
      <c r="Z88" s="3">
        <v>60</v>
      </c>
      <c r="AA88" s="3">
        <v>62</v>
      </c>
      <c r="AB88" s="3">
        <v>59</v>
      </c>
      <c r="AC88" s="3">
        <v>60</v>
      </c>
      <c r="AD88" s="3">
        <v>58</v>
      </c>
      <c r="AE88" s="3">
        <v>59</v>
      </c>
      <c r="AF88" s="3">
        <v>58</v>
      </c>
      <c r="AG88" s="3">
        <v>62.2</v>
      </c>
      <c r="AH88" s="3">
        <v>58</v>
      </c>
      <c r="AI88" s="3">
        <v>57</v>
      </c>
      <c r="AJ88" s="3">
        <v>56</v>
      </c>
      <c r="AK88" s="3">
        <v>58.5</v>
      </c>
      <c r="AL88" s="3">
        <v>54.5</v>
      </c>
      <c r="AM88" s="3">
        <v>59</v>
      </c>
      <c r="AN88" s="26"/>
    </row>
    <row r="89" spans="1:40">
      <c r="B89" s="4">
        <v>5</v>
      </c>
      <c r="C89" s="3">
        <v>39</v>
      </c>
      <c r="D89" s="3">
        <v>39</v>
      </c>
      <c r="E89" s="3">
        <v>38.5</v>
      </c>
      <c r="F89" s="3">
        <v>40</v>
      </c>
      <c r="G89" s="3">
        <v>40</v>
      </c>
      <c r="H89" s="3">
        <v>43</v>
      </c>
      <c r="I89" s="3">
        <v>37</v>
      </c>
      <c r="J89" s="3">
        <v>39</v>
      </c>
      <c r="K89" s="3">
        <v>39</v>
      </c>
      <c r="L89" s="3">
        <v>41</v>
      </c>
      <c r="M89" s="3">
        <v>40</v>
      </c>
      <c r="N89" s="3">
        <v>38.5</v>
      </c>
      <c r="O89" s="3">
        <v>38</v>
      </c>
      <c r="P89" s="3">
        <v>38.5</v>
      </c>
      <c r="Q89" s="3">
        <v>40</v>
      </c>
      <c r="R89" s="3">
        <v>40</v>
      </c>
      <c r="S89" s="3">
        <v>41</v>
      </c>
      <c r="T89" s="3">
        <v>38</v>
      </c>
      <c r="U89" s="3">
        <v>38.5</v>
      </c>
      <c r="V89" s="3">
        <v>38</v>
      </c>
      <c r="W89" s="3">
        <v>41</v>
      </c>
      <c r="X89" s="3">
        <v>40</v>
      </c>
      <c r="Y89" s="3">
        <v>40</v>
      </c>
      <c r="Z89" s="3">
        <v>39</v>
      </c>
      <c r="AA89" s="3">
        <v>40.200000000000003</v>
      </c>
      <c r="AB89" s="3">
        <v>42</v>
      </c>
      <c r="AC89" s="3">
        <v>40.200000000000003</v>
      </c>
      <c r="AD89" s="3">
        <v>39</v>
      </c>
      <c r="AE89" s="3">
        <v>40</v>
      </c>
      <c r="AF89" s="3">
        <v>39</v>
      </c>
      <c r="AG89" s="3">
        <v>41.5</v>
      </c>
      <c r="AH89" s="3">
        <v>40</v>
      </c>
      <c r="AI89" s="3">
        <v>37</v>
      </c>
      <c r="AJ89" s="3">
        <v>40</v>
      </c>
      <c r="AK89" s="3">
        <v>40</v>
      </c>
      <c r="AL89" s="3">
        <v>40</v>
      </c>
      <c r="AM89" s="3">
        <v>38</v>
      </c>
      <c r="AN89" s="26"/>
    </row>
    <row r="90" spans="1:40">
      <c r="B90" s="4">
        <v>6</v>
      </c>
      <c r="C90" s="3">
        <v>48.3</v>
      </c>
      <c r="D90" s="3">
        <v>49.5</v>
      </c>
      <c r="E90" s="3">
        <v>50.5</v>
      </c>
      <c r="F90" s="3">
        <v>47</v>
      </c>
      <c r="G90" s="3">
        <v>49.5</v>
      </c>
      <c r="H90" s="3">
        <v>51.5</v>
      </c>
      <c r="I90" s="3">
        <v>47</v>
      </c>
      <c r="J90" s="3">
        <v>50</v>
      </c>
      <c r="K90" s="3">
        <v>47.5</v>
      </c>
      <c r="L90" s="3">
        <v>50</v>
      </c>
      <c r="M90" s="3">
        <v>50.5</v>
      </c>
      <c r="N90" s="3">
        <v>50</v>
      </c>
      <c r="O90" s="3">
        <v>48.5</v>
      </c>
      <c r="P90" s="3">
        <v>49</v>
      </c>
      <c r="Q90" s="3">
        <v>49.5</v>
      </c>
      <c r="R90" s="3">
        <v>47.5</v>
      </c>
      <c r="S90" s="3">
        <v>50.5</v>
      </c>
      <c r="T90" s="3">
        <v>45.7</v>
      </c>
      <c r="U90" s="3">
        <v>48.1</v>
      </c>
      <c r="V90" s="3">
        <v>47.2</v>
      </c>
      <c r="W90" s="3">
        <v>51.2</v>
      </c>
      <c r="X90" s="3">
        <v>49.5</v>
      </c>
      <c r="Y90" s="3">
        <v>53</v>
      </c>
      <c r="Z90" s="3">
        <v>49</v>
      </c>
      <c r="AA90" s="3">
        <v>50.2</v>
      </c>
      <c r="AB90" s="3">
        <v>52</v>
      </c>
      <c r="AC90" s="3">
        <v>50.5</v>
      </c>
      <c r="AD90" s="3">
        <v>50.5</v>
      </c>
      <c r="AE90" s="3">
        <v>50</v>
      </c>
      <c r="AF90" s="3">
        <v>46</v>
      </c>
      <c r="AG90" s="3">
        <v>53</v>
      </c>
      <c r="AH90" s="3">
        <v>50</v>
      </c>
      <c r="AI90" s="3">
        <v>47.8</v>
      </c>
      <c r="AJ90" s="3">
        <v>48</v>
      </c>
      <c r="AK90" s="3">
        <v>50</v>
      </c>
      <c r="AL90" s="3">
        <v>48</v>
      </c>
      <c r="AM90" s="3">
        <v>47.2</v>
      </c>
      <c r="AN90" s="26"/>
    </row>
    <row r="91" spans="1:40">
      <c r="B91" s="4">
        <v>14</v>
      </c>
      <c r="C91" s="3">
        <v>44</v>
      </c>
      <c r="D91" s="3">
        <v>47</v>
      </c>
      <c r="E91" s="3">
        <v>47.1</v>
      </c>
      <c r="F91" s="3">
        <v>44.5</v>
      </c>
      <c r="G91" s="3">
        <v>49</v>
      </c>
      <c r="H91" s="3">
        <v>50.3</v>
      </c>
      <c r="I91" s="3">
        <v>46.5</v>
      </c>
      <c r="J91" s="3">
        <v>48.5</v>
      </c>
      <c r="K91" s="3">
        <v>47</v>
      </c>
      <c r="L91" s="3">
        <v>49</v>
      </c>
      <c r="M91" s="3">
        <v>49</v>
      </c>
      <c r="N91" s="3">
        <v>46</v>
      </c>
      <c r="O91" s="3">
        <v>46</v>
      </c>
      <c r="P91" s="3">
        <v>48</v>
      </c>
      <c r="Q91" s="3">
        <v>49</v>
      </c>
      <c r="R91" s="3">
        <v>47</v>
      </c>
      <c r="S91" s="3">
        <v>50</v>
      </c>
      <c r="T91" s="3">
        <v>45</v>
      </c>
      <c r="U91" s="3">
        <v>48</v>
      </c>
      <c r="V91" s="3">
        <v>46.5</v>
      </c>
      <c r="W91" s="3">
        <v>50.2</v>
      </c>
      <c r="X91" s="3">
        <v>50</v>
      </c>
      <c r="Y91" s="3">
        <v>50.5</v>
      </c>
      <c r="Z91" s="3">
        <v>49.1</v>
      </c>
      <c r="AA91" s="3">
        <v>49</v>
      </c>
      <c r="AB91" s="3">
        <v>49.2</v>
      </c>
      <c r="AC91" s="3">
        <v>50</v>
      </c>
      <c r="AD91" s="3">
        <v>50</v>
      </c>
      <c r="AE91" s="3">
        <v>49</v>
      </c>
      <c r="AF91" s="3">
        <v>46.2</v>
      </c>
      <c r="AG91" s="3">
        <v>51.2</v>
      </c>
      <c r="AH91" s="3">
        <v>48</v>
      </c>
      <c r="AI91" s="3">
        <v>45.2</v>
      </c>
      <c r="AJ91" s="3">
        <v>49</v>
      </c>
      <c r="AK91" s="3">
        <v>47.5</v>
      </c>
      <c r="AL91" s="3">
        <v>47</v>
      </c>
      <c r="AM91" s="3">
        <v>47</v>
      </c>
      <c r="AN91" s="26"/>
    </row>
    <row r="92" spans="1:40">
      <c r="B92" s="4">
        <v>10</v>
      </c>
      <c r="C92" s="3">
        <v>67</v>
      </c>
      <c r="D92" s="3">
        <v>69</v>
      </c>
      <c r="E92" s="3">
        <v>77</v>
      </c>
      <c r="F92" s="3">
        <v>62</v>
      </c>
      <c r="G92" s="3">
        <v>72</v>
      </c>
      <c r="H92" s="3">
        <v>74</v>
      </c>
      <c r="I92" s="3">
        <v>71</v>
      </c>
      <c r="J92" s="3">
        <v>73</v>
      </c>
      <c r="K92" s="3">
        <v>67</v>
      </c>
      <c r="L92" s="3">
        <v>69</v>
      </c>
      <c r="M92" s="3">
        <v>70</v>
      </c>
      <c r="N92" s="3">
        <v>68</v>
      </c>
      <c r="O92" s="3">
        <v>68</v>
      </c>
      <c r="P92" s="3">
        <v>68</v>
      </c>
      <c r="Q92" s="3">
        <v>67</v>
      </c>
      <c r="R92" s="3">
        <v>65</v>
      </c>
      <c r="S92" s="3">
        <v>72</v>
      </c>
      <c r="T92" s="3">
        <v>70</v>
      </c>
      <c r="U92" s="3">
        <v>72</v>
      </c>
      <c r="V92" s="3">
        <v>70</v>
      </c>
      <c r="W92" s="3">
        <v>71</v>
      </c>
      <c r="X92" s="3">
        <v>76</v>
      </c>
      <c r="Y92" s="3">
        <v>83</v>
      </c>
      <c r="Z92" s="3">
        <v>74</v>
      </c>
      <c r="AA92" s="3">
        <v>75</v>
      </c>
      <c r="AB92" s="3">
        <v>72</v>
      </c>
      <c r="AC92" s="3">
        <v>71</v>
      </c>
      <c r="AD92" s="3">
        <v>74</v>
      </c>
      <c r="AE92" s="3">
        <v>78</v>
      </c>
      <c r="AF92" s="3">
        <v>62</v>
      </c>
      <c r="AG92" s="3">
        <v>78</v>
      </c>
      <c r="AH92" s="3">
        <v>70</v>
      </c>
      <c r="AI92" s="3">
        <v>72</v>
      </c>
      <c r="AJ92" s="3">
        <v>68</v>
      </c>
      <c r="AK92" s="3">
        <v>74</v>
      </c>
      <c r="AL92" s="3">
        <v>68</v>
      </c>
      <c r="AM92" s="3">
        <v>74</v>
      </c>
      <c r="AN92" s="26"/>
    </row>
    <row r="93" spans="1:40">
      <c r="B93" s="4">
        <v>12</v>
      </c>
      <c r="C93" s="3">
        <v>15</v>
      </c>
      <c r="D93" s="3">
        <v>14</v>
      </c>
      <c r="E93" s="3">
        <v>15.5</v>
      </c>
      <c r="F93" s="3">
        <v>15</v>
      </c>
      <c r="G93" s="3">
        <v>14</v>
      </c>
      <c r="H93" s="3">
        <v>16</v>
      </c>
      <c r="I93" s="3">
        <v>14</v>
      </c>
      <c r="J93" s="3">
        <v>14</v>
      </c>
      <c r="K93" s="3">
        <v>15</v>
      </c>
      <c r="L93" s="3">
        <v>16</v>
      </c>
      <c r="M93" s="3">
        <v>14.5</v>
      </c>
      <c r="N93" s="3">
        <v>13</v>
      </c>
      <c r="O93" s="3">
        <v>13</v>
      </c>
      <c r="P93" s="3">
        <v>14</v>
      </c>
      <c r="Q93" s="3">
        <v>16</v>
      </c>
      <c r="R93" s="3">
        <v>14</v>
      </c>
      <c r="S93" s="3">
        <v>13</v>
      </c>
      <c r="T93" s="3">
        <v>14</v>
      </c>
      <c r="U93" s="3">
        <v>11</v>
      </c>
      <c r="V93" s="3">
        <v>15</v>
      </c>
      <c r="W93" s="3">
        <v>15.5</v>
      </c>
      <c r="X93" s="3">
        <v>14.5</v>
      </c>
      <c r="Y93" s="3">
        <v>17</v>
      </c>
      <c r="Z93" s="3">
        <v>14</v>
      </c>
      <c r="AA93" s="3">
        <v>16</v>
      </c>
      <c r="AB93" s="3">
        <v>13.5</v>
      </c>
      <c r="AC93" s="3">
        <v>15</v>
      </c>
      <c r="AD93" s="3">
        <v>14</v>
      </c>
      <c r="AE93" s="3">
        <v>14</v>
      </c>
      <c r="AF93" s="3">
        <v>15</v>
      </c>
      <c r="AG93" s="3">
        <v>14</v>
      </c>
      <c r="AH93" s="3">
        <v>13</v>
      </c>
      <c r="AI93" s="3">
        <v>13</v>
      </c>
      <c r="AJ93" s="3">
        <v>12</v>
      </c>
      <c r="AK93" s="3">
        <v>13</v>
      </c>
      <c r="AL93" s="3">
        <v>14</v>
      </c>
      <c r="AM93" s="3">
        <v>15.5</v>
      </c>
      <c r="AN93" s="26"/>
    </row>
    <row r="94" spans="1:40">
      <c r="A94" s="33" t="s">
        <v>0</v>
      </c>
      <c r="B94" s="4"/>
      <c r="C94" s="4">
        <f>C84</f>
        <v>3677</v>
      </c>
      <c r="D94" s="4">
        <f>D84</f>
        <v>3658</v>
      </c>
      <c r="E94" s="4">
        <f>E84</f>
        <v>3743</v>
      </c>
      <c r="F94" s="4">
        <f>F84</f>
        <v>3789</v>
      </c>
      <c r="G94" s="4">
        <f t="shared" ref="G94:AL94" si="27">G84</f>
        <v>3788</v>
      </c>
      <c r="H94" s="4">
        <f t="shared" si="27"/>
        <v>3926</v>
      </c>
      <c r="I94" s="4">
        <f t="shared" si="27"/>
        <v>3757</v>
      </c>
      <c r="J94" s="4">
        <f t="shared" si="27"/>
        <v>3760</v>
      </c>
      <c r="K94" s="4">
        <f t="shared" si="27"/>
        <v>3733</v>
      </c>
      <c r="L94" s="4">
        <f t="shared" si="27"/>
        <v>3674</v>
      </c>
      <c r="M94" s="4">
        <f t="shared" si="27"/>
        <v>3755</v>
      </c>
      <c r="N94" s="4">
        <f t="shared" si="27"/>
        <v>3704</v>
      </c>
      <c r="O94" s="4">
        <f t="shared" si="27"/>
        <v>3744</v>
      </c>
      <c r="P94" s="4">
        <f t="shared" si="27"/>
        <v>3779</v>
      </c>
      <c r="Q94" s="4">
        <f t="shared" si="27"/>
        <v>3726</v>
      </c>
      <c r="R94" s="4">
        <f t="shared" si="27"/>
        <v>3791</v>
      </c>
      <c r="S94" s="4">
        <f t="shared" si="27"/>
        <v>3598</v>
      </c>
      <c r="T94" s="4">
        <f t="shared" si="27"/>
        <v>3771</v>
      </c>
      <c r="U94" s="4">
        <f t="shared" si="27"/>
        <v>3655</v>
      </c>
      <c r="V94" s="4">
        <f t="shared" si="27"/>
        <v>3665</v>
      </c>
      <c r="W94" s="4">
        <f t="shared" si="27"/>
        <v>3708</v>
      </c>
      <c r="X94" s="4">
        <f t="shared" si="27"/>
        <v>3730</v>
      </c>
      <c r="Y94" s="4">
        <f t="shared" si="27"/>
        <v>5900</v>
      </c>
      <c r="Z94" s="4">
        <f t="shared" si="27"/>
        <v>3670</v>
      </c>
      <c r="AA94" s="4">
        <f t="shared" si="27"/>
        <v>3719</v>
      </c>
      <c r="AB94" s="4">
        <f t="shared" si="27"/>
        <v>3688</v>
      </c>
      <c r="AC94" s="4">
        <f t="shared" si="27"/>
        <v>3767</v>
      </c>
      <c r="AD94" s="4">
        <f t="shared" si="27"/>
        <v>3700</v>
      </c>
      <c r="AE94" s="4">
        <f t="shared" si="27"/>
        <v>3653</v>
      </c>
      <c r="AF94" s="4">
        <f t="shared" si="27"/>
        <v>3335</v>
      </c>
      <c r="AG94" s="4">
        <f t="shared" si="27"/>
        <v>3683</v>
      </c>
      <c r="AH94" s="4">
        <f t="shared" si="27"/>
        <v>3555</v>
      </c>
      <c r="AI94" s="4">
        <f t="shared" si="27"/>
        <v>5224</v>
      </c>
      <c r="AJ94" s="4">
        <f t="shared" si="27"/>
        <v>5241</v>
      </c>
      <c r="AK94" s="4">
        <f t="shared" si="27"/>
        <v>5223</v>
      </c>
      <c r="AL94" s="4">
        <f t="shared" si="27"/>
        <v>3656</v>
      </c>
      <c r="AM94" s="4" t="str">
        <f>AM84</f>
        <v>BK 1370</v>
      </c>
      <c r="AN94" s="26"/>
    </row>
    <row r="95" spans="1:40">
      <c r="A95" s="34">
        <v>1.6941662959331982</v>
      </c>
      <c r="B95" s="4">
        <v>7</v>
      </c>
      <c r="C95" s="7">
        <f t="shared" ref="C95:AM101" si="28">LOG10(C85)-$A95</f>
        <v>6.9261697629739105E-2</v>
      </c>
      <c r="D95" s="7">
        <f t="shared" si="28"/>
        <v>0.10517425352038345</v>
      </c>
      <c r="E95" s="7">
        <f t="shared" si="28"/>
        <v>0.10517425352038345</v>
      </c>
      <c r="F95" s="7">
        <f t="shared" si="28"/>
        <v>7.6685715708946001E-2</v>
      </c>
      <c r="G95" s="7">
        <f t="shared" si="28"/>
        <v>9.8225393565055663E-2</v>
      </c>
      <c r="H95" s="7">
        <f t="shared" si="28"/>
        <v>6.9261697629739105E-2</v>
      </c>
      <c r="I95" s="7">
        <f t="shared" si="28"/>
        <v>8.3984954450445404E-2</v>
      </c>
      <c r="J95" s="7">
        <f t="shared" si="28"/>
        <v>0.10517425352038345</v>
      </c>
      <c r="K95" s="7">
        <f t="shared" si="28"/>
        <v>0.11874706070965724</v>
      </c>
      <c r="L95" s="7">
        <f t="shared" si="28"/>
        <v>6.9261697629739105E-2</v>
      </c>
      <c r="M95" s="7">
        <f t="shared" si="28"/>
        <v>7.6685715708946001E-2</v>
      </c>
      <c r="N95" s="7">
        <f t="shared" si="28"/>
        <v>6.9261697629739105E-2</v>
      </c>
      <c r="O95" s="7">
        <f t="shared" si="28"/>
        <v>6.9261697629739105E-2</v>
      </c>
      <c r="P95" s="7">
        <f t="shared" si="28"/>
        <v>4.6196393561045657E-2</v>
      </c>
      <c r="Q95" s="7">
        <f t="shared" si="28"/>
        <v>9.1163539077568911E-2</v>
      </c>
      <c r="R95" s="7">
        <f t="shared" si="28"/>
        <v>5.4021731073002233E-2</v>
      </c>
      <c r="S95" s="7">
        <f t="shared" si="28"/>
        <v>6.1708559739293234E-2</v>
      </c>
      <c r="T95" s="7">
        <f t="shared" si="28"/>
        <v>4.6196393561045657E-2</v>
      </c>
      <c r="U95" s="7">
        <f t="shared" si="28"/>
        <v>8.3984954450445404E-2</v>
      </c>
      <c r="V95" s="7">
        <f t="shared" si="28"/>
        <v>0.11201367805068885</v>
      </c>
      <c r="W95" s="7">
        <f t="shared" si="28"/>
        <v>0.10517425352038345</v>
      </c>
      <c r="X95" s="7">
        <f t="shared" si="28"/>
        <v>0.11874706070965724</v>
      </c>
      <c r="Y95" s="7">
        <f t="shared" si="28"/>
        <v>0.15709205278587701</v>
      </c>
      <c r="Z95" s="7">
        <f t="shared" si="28"/>
        <v>0.12537763960867054</v>
      </c>
      <c r="AA95" s="7">
        <f t="shared" si="28"/>
        <v>9.1163539077568911E-2</v>
      </c>
      <c r="AB95" s="7">
        <f t="shared" si="28"/>
        <v>0.10517425352038345</v>
      </c>
      <c r="AC95" s="7">
        <f t="shared" si="28"/>
        <v>9.1163539077568911E-2</v>
      </c>
      <c r="AD95" s="7">
        <f t="shared" si="28"/>
        <v>9.8225393565055663E-2</v>
      </c>
      <c r="AE95" s="7">
        <f t="shared" si="28"/>
        <v>0.14468279480405699</v>
      </c>
      <c r="AF95" s="7">
        <f t="shared" si="28"/>
        <v>4.6196393561045657E-2</v>
      </c>
      <c r="AG95" s="7">
        <f t="shared" si="28"/>
        <v>0.11874706070965724</v>
      </c>
      <c r="AH95" s="7">
        <f t="shared" si="28"/>
        <v>6.1708559739293234E-2</v>
      </c>
      <c r="AI95" s="7">
        <f t="shared" si="28"/>
        <v>9.8225393565055663E-2</v>
      </c>
      <c r="AJ95" s="7">
        <f t="shared" si="28"/>
        <v>4.6196393561045657E-2</v>
      </c>
      <c r="AK95" s="7">
        <f t="shared" si="28"/>
        <v>0.10517425352038345</v>
      </c>
      <c r="AL95" s="7">
        <f t="shared" si="28"/>
        <v>8.3984954450445404E-2</v>
      </c>
      <c r="AM95" s="7">
        <f t="shared" si="28"/>
        <v>0.14468279480405699</v>
      </c>
      <c r="AN95" s="26"/>
    </row>
    <row r="96" spans="1:40">
      <c r="A96" s="34">
        <v>1.8840068574389925</v>
      </c>
      <c r="B96" s="4">
        <v>1</v>
      </c>
      <c r="C96" s="7">
        <f t="shared" si="28"/>
        <v>7.50345348821011E-2</v>
      </c>
      <c r="D96" s="7">
        <f t="shared" si="28"/>
        <v>8.2134875300040155E-2</v>
      </c>
      <c r="E96" s="7">
        <f t="shared" si="28"/>
        <v>0.11599314256100746</v>
      </c>
      <c r="F96" s="7">
        <f t="shared" si="28"/>
        <v>5.8001195583320619E-2</v>
      </c>
      <c r="G96" s="7">
        <f t="shared" si="28"/>
        <v>0.10276487682725222</v>
      </c>
      <c r="H96" s="7">
        <f t="shared" si="28"/>
        <v>0.11162833715855736</v>
      </c>
      <c r="I96" s="7">
        <f t="shared" si="28"/>
        <v>8.9120996160706012E-2</v>
      </c>
      <c r="J96" s="7">
        <f t="shared" si="28"/>
        <v>9.3716747849855286E-2</v>
      </c>
      <c r="K96" s="7">
        <f t="shared" si="28"/>
        <v>8.4476091114942475E-2</v>
      </c>
      <c r="L96" s="7">
        <f t="shared" si="28"/>
        <v>8.9120996160706012E-2</v>
      </c>
      <c r="M96" s="7">
        <f t="shared" si="28"/>
        <v>8.9120996160706012E-2</v>
      </c>
      <c r="N96" s="7">
        <f t="shared" si="28"/>
        <v>7.50345348821011E-2</v>
      </c>
      <c r="O96" s="7">
        <f t="shared" si="28"/>
        <v>7.0235652000332438E-2</v>
      </c>
      <c r="P96" s="7">
        <f t="shared" si="28"/>
        <v>8.4476091114942475E-2</v>
      </c>
      <c r="Q96" s="7">
        <f t="shared" si="28"/>
        <v>8.9120996160706012E-2</v>
      </c>
      <c r="R96" s="7">
        <f t="shared" si="28"/>
        <v>6.5383149205920255E-2</v>
      </c>
      <c r="S96" s="7">
        <f t="shared" si="28"/>
        <v>9.3716747849855286E-2</v>
      </c>
      <c r="T96" s="7">
        <f t="shared" si="28"/>
        <v>8.0252772757856361E-2</v>
      </c>
      <c r="U96" s="7">
        <f t="shared" si="28"/>
        <v>8.4942823542349943E-2</v>
      </c>
      <c r="V96" s="7">
        <f t="shared" si="28"/>
        <v>8.4476091114942475E-2</v>
      </c>
      <c r="W96" s="7">
        <f t="shared" si="28"/>
        <v>0.11162833715855736</v>
      </c>
      <c r="X96" s="7">
        <f t="shared" si="28"/>
        <v>0.11599314256100746</v>
      </c>
      <c r="Y96" s="7">
        <f t="shared" si="28"/>
        <v>0.13759585858924961</v>
      </c>
      <c r="Z96" s="7">
        <f t="shared" si="28"/>
        <v>9.3716747849855286E-2</v>
      </c>
      <c r="AA96" s="7">
        <f t="shared" si="28"/>
        <v>0.11599314256100746</v>
      </c>
      <c r="AB96" s="7">
        <f t="shared" si="28"/>
        <v>9.3716747849855286E-2</v>
      </c>
      <c r="AC96" s="7">
        <f t="shared" si="28"/>
        <v>9.8264375600575882E-2</v>
      </c>
      <c r="AD96" s="7">
        <f t="shared" si="28"/>
        <v>0.10721921825350234</v>
      </c>
      <c r="AE96" s="7">
        <f t="shared" si="28"/>
        <v>0.1267170079527804</v>
      </c>
      <c r="AF96" s="7">
        <f t="shared" si="28"/>
        <v>5.3009250025821686E-2</v>
      </c>
      <c r="AG96" s="7">
        <f t="shared" si="28"/>
        <v>0.12031451634365009</v>
      </c>
      <c r="AH96" s="7">
        <f t="shared" si="28"/>
        <v>7.9780969906562804E-2</v>
      </c>
      <c r="AI96" s="7">
        <f t="shared" si="28"/>
        <v>9.3716747849855286E-2</v>
      </c>
      <c r="AJ96" s="7">
        <f t="shared" si="28"/>
        <v>7.7414236627455724E-2</v>
      </c>
      <c r="AK96" s="7">
        <f t="shared" si="28"/>
        <v>0.10721921825350234</v>
      </c>
      <c r="AL96" s="7">
        <f t="shared" si="28"/>
        <v>7.9780969906562804E-2</v>
      </c>
      <c r="AM96" s="7">
        <f t="shared" si="28"/>
        <v>0.11381622330673302</v>
      </c>
      <c r="AN96" s="26"/>
    </row>
    <row r="97" spans="1:40">
      <c r="A97" s="34">
        <v>1.3971083887293654</v>
      </c>
      <c r="B97" s="4">
        <v>3</v>
      </c>
      <c r="C97" s="7">
        <f t="shared" si="28"/>
        <v>0.15919411203792189</v>
      </c>
      <c r="D97" s="7">
        <f t="shared" si="28"/>
        <v>0.16873942994415225</v>
      </c>
      <c r="E97" s="7">
        <f t="shared" si="28"/>
        <v>0.19395621829713372</v>
      </c>
      <c r="F97" s="7">
        <f t="shared" si="28"/>
        <v>0.18267520788744473</v>
      </c>
      <c r="G97" s="7">
        <f t="shared" si="28"/>
        <v>0.1710933353376296</v>
      </c>
      <c r="H97" s="7">
        <f t="shared" si="28"/>
        <v>0.2049516025985969</v>
      </c>
      <c r="I97" s="7">
        <f t="shared" si="28"/>
        <v>0.14695965562091029</v>
      </c>
      <c r="J97" s="7">
        <f t="shared" si="28"/>
        <v>0.18267520788744473</v>
      </c>
      <c r="K97" s="7">
        <f t="shared" si="28"/>
        <v>0.18267520788744473</v>
      </c>
      <c r="L97" s="7">
        <f t="shared" si="28"/>
        <v>0.2049516025985969</v>
      </c>
      <c r="M97" s="7">
        <f t="shared" si="28"/>
        <v>0.19395621829713372</v>
      </c>
      <c r="N97" s="7">
        <f t="shared" si="28"/>
        <v>0.20603598389081701</v>
      </c>
      <c r="O97" s="7">
        <f t="shared" si="28"/>
        <v>0.15311996432572861</v>
      </c>
      <c r="P97" s="7">
        <f t="shared" si="28"/>
        <v>0.18267520788744473</v>
      </c>
      <c r="Q97" s="7">
        <f t="shared" si="28"/>
        <v>0.21034663448530311</v>
      </c>
      <c r="R97" s="7">
        <f t="shared" si="28"/>
        <v>0.1710933353376296</v>
      </c>
      <c r="S97" s="7">
        <f t="shared" si="28"/>
        <v>0.1710933353376296</v>
      </c>
      <c r="T97" s="7">
        <f t="shared" si="28"/>
        <v>0.14695965562091029</v>
      </c>
      <c r="U97" s="7">
        <f t="shared" si="28"/>
        <v>0.17807945619829568</v>
      </c>
      <c r="V97" s="7">
        <f t="shared" si="28"/>
        <v>0.17343455115253215</v>
      </c>
      <c r="W97" s="7">
        <f t="shared" si="28"/>
        <v>0.1710933353376296</v>
      </c>
      <c r="X97" s="7">
        <f t="shared" si="28"/>
        <v>0.18267520788744473</v>
      </c>
      <c r="Y97" s="7">
        <f t="shared" si="28"/>
        <v>0.2049516025985969</v>
      </c>
      <c r="Z97" s="7">
        <f t="shared" si="28"/>
        <v>0.18267520788744473</v>
      </c>
      <c r="AA97" s="7">
        <f t="shared" si="28"/>
        <v>0.1710933353376296</v>
      </c>
      <c r="AB97" s="7">
        <f t="shared" si="28"/>
        <v>0.2049516025985969</v>
      </c>
      <c r="AC97" s="7">
        <f t="shared" si="28"/>
        <v>0.18381658694625402</v>
      </c>
      <c r="AD97" s="7">
        <f t="shared" si="28"/>
        <v>0.19395621829713372</v>
      </c>
      <c r="AE97" s="7">
        <f t="shared" si="28"/>
        <v>0.1710933353376296</v>
      </c>
      <c r="AF97" s="7">
        <f t="shared" si="28"/>
        <v>0.18267520788744473</v>
      </c>
      <c r="AG97" s="7">
        <f t="shared" si="28"/>
        <v>0.22093970798272733</v>
      </c>
      <c r="AH97" s="7">
        <f t="shared" si="28"/>
        <v>0.17923296147642742</v>
      </c>
      <c r="AI97" s="7">
        <f t="shared" si="28"/>
        <v>0.16039881317629257</v>
      </c>
      <c r="AJ97" s="7">
        <f t="shared" si="28"/>
        <v>0.18267520788744473</v>
      </c>
      <c r="AK97" s="7">
        <f t="shared" si="28"/>
        <v>0.18835234077913521</v>
      </c>
      <c r="AL97" s="7">
        <f t="shared" si="28"/>
        <v>0.19060257628954602</v>
      </c>
      <c r="AM97" s="7">
        <f t="shared" si="28"/>
        <v>0.16518447572710926</v>
      </c>
      <c r="AN97" s="27"/>
    </row>
    <row r="98" spans="1:40">
      <c r="A98" s="34">
        <v>1.6162699739411468</v>
      </c>
      <c r="B98" s="4">
        <v>4</v>
      </c>
      <c r="C98" s="7">
        <f t="shared" si="28"/>
        <v>0.15458203770099743</v>
      </c>
      <c r="D98" s="7">
        <f t="shared" si="28"/>
        <v>0.14715801962179054</v>
      </c>
      <c r="E98" s="7">
        <f t="shared" si="28"/>
        <v>0.15458203770099743</v>
      </c>
      <c r="F98" s="7">
        <f t="shared" si="28"/>
        <v>0.12409271555309709</v>
      </c>
      <c r="G98" s="7">
        <f t="shared" si="28"/>
        <v>0.14715801962179054</v>
      </c>
      <c r="H98" s="7">
        <f t="shared" si="28"/>
        <v>0.16905986106962034</v>
      </c>
      <c r="I98" s="7">
        <f t="shared" si="28"/>
        <v>0.12409271555309709</v>
      </c>
      <c r="J98" s="7">
        <f t="shared" si="28"/>
        <v>0.16188127644249684</v>
      </c>
      <c r="K98" s="7">
        <f t="shared" si="28"/>
        <v>0.14715801962179054</v>
      </c>
      <c r="L98" s="7">
        <f t="shared" si="28"/>
        <v>0.16548540071132201</v>
      </c>
      <c r="M98" s="7">
        <f t="shared" si="28"/>
        <v>0.14339787074848376</v>
      </c>
      <c r="N98" s="7">
        <f t="shared" si="28"/>
        <v>0.14339787074848376</v>
      </c>
      <c r="O98" s="7">
        <f t="shared" si="28"/>
        <v>0.13960488173134467</v>
      </c>
      <c r="P98" s="7">
        <f t="shared" si="28"/>
        <v>0.15458203770099743</v>
      </c>
      <c r="Q98" s="7">
        <f t="shared" si="28"/>
        <v>0.15458203770099743</v>
      </c>
      <c r="R98" s="7">
        <f t="shared" si="28"/>
        <v>0.13191805306505366</v>
      </c>
      <c r="S98" s="7">
        <f t="shared" si="28"/>
        <v>0.15458203770099743</v>
      </c>
      <c r="T98" s="7">
        <f t="shared" si="28"/>
        <v>0.10800589565964214</v>
      </c>
      <c r="U98" s="7">
        <f t="shared" si="28"/>
        <v>0.12409271555309709</v>
      </c>
      <c r="V98" s="7">
        <f t="shared" si="28"/>
        <v>0.11612378588182182</v>
      </c>
      <c r="W98" s="7">
        <f t="shared" si="28"/>
        <v>0.15088589214103365</v>
      </c>
      <c r="X98" s="7">
        <f t="shared" si="28"/>
        <v>0.15458203770099743</v>
      </c>
      <c r="Y98" s="7">
        <f t="shared" si="28"/>
        <v>0.17260514183427</v>
      </c>
      <c r="Z98" s="7">
        <f t="shared" si="28"/>
        <v>0.16188127644249684</v>
      </c>
      <c r="AA98" s="7">
        <f t="shared" si="28"/>
        <v>0.17612171555710709</v>
      </c>
      <c r="AB98" s="7">
        <f t="shared" si="28"/>
        <v>0.15458203770099743</v>
      </c>
      <c r="AC98" s="7">
        <f t="shared" si="28"/>
        <v>0.16188127644249684</v>
      </c>
      <c r="AD98" s="7">
        <f t="shared" si="28"/>
        <v>0.14715801962179054</v>
      </c>
      <c r="AE98" s="7">
        <f t="shared" si="28"/>
        <v>0.15458203770099743</v>
      </c>
      <c r="AF98" s="7">
        <f t="shared" si="28"/>
        <v>0.14715801962179054</v>
      </c>
      <c r="AG98" s="7">
        <f t="shared" si="28"/>
        <v>0.17752041074967195</v>
      </c>
      <c r="AH98" s="7">
        <f t="shared" si="28"/>
        <v>0.14715801962179054</v>
      </c>
      <c r="AI98" s="7">
        <f t="shared" si="28"/>
        <v>0.13960488173134467</v>
      </c>
      <c r="AJ98" s="7">
        <f t="shared" si="28"/>
        <v>0.13191805306505366</v>
      </c>
      <c r="AK98" s="7">
        <f t="shared" si="28"/>
        <v>0.15088589214103365</v>
      </c>
      <c r="AL98" s="7">
        <f t="shared" si="28"/>
        <v>0.12012652833549575</v>
      </c>
      <c r="AM98" s="7">
        <f t="shared" si="28"/>
        <v>0.15458203770099743</v>
      </c>
      <c r="AN98" s="28"/>
    </row>
    <row r="99" spans="1:40">
      <c r="A99" s="34">
        <v>1.4928818020782022</v>
      </c>
      <c r="B99" s="4">
        <v>5</v>
      </c>
      <c r="C99" s="7">
        <f t="shared" si="28"/>
        <v>9.8182804948296898E-2</v>
      </c>
      <c r="D99" s="7">
        <f t="shared" si="28"/>
        <v>9.8182804948296898E-2</v>
      </c>
      <c r="E99" s="7">
        <f t="shared" si="28"/>
        <v>9.2578927430298386E-2</v>
      </c>
      <c r="F99" s="7">
        <f t="shared" si="28"/>
        <v>0.10917818924976008</v>
      </c>
      <c r="G99" s="7">
        <f t="shared" si="28"/>
        <v>0.10917818924976008</v>
      </c>
      <c r="H99" s="7">
        <f t="shared" si="28"/>
        <v>0.14058665350138422</v>
      </c>
      <c r="I99" s="7">
        <f t="shared" si="28"/>
        <v>7.5319921988792782E-2</v>
      </c>
      <c r="J99" s="7">
        <f t="shared" si="28"/>
        <v>9.8182804948296898E-2</v>
      </c>
      <c r="K99" s="7">
        <f t="shared" si="28"/>
        <v>9.8182804948296898E-2</v>
      </c>
      <c r="L99" s="7">
        <f t="shared" si="28"/>
        <v>0.11990205464153325</v>
      </c>
      <c r="M99" s="7">
        <f t="shared" si="28"/>
        <v>0.10917818924976008</v>
      </c>
      <c r="N99" s="7">
        <f t="shared" si="28"/>
        <v>9.2578927430298386E-2</v>
      </c>
      <c r="O99" s="7">
        <f t="shared" si="28"/>
        <v>8.6901794538607913E-2</v>
      </c>
      <c r="P99" s="7">
        <f t="shared" si="28"/>
        <v>9.2578927430298386E-2</v>
      </c>
      <c r="Q99" s="7">
        <f t="shared" si="28"/>
        <v>0.10917818924976008</v>
      </c>
      <c r="R99" s="7">
        <f t="shared" si="28"/>
        <v>0.10917818924976008</v>
      </c>
      <c r="S99" s="7">
        <f t="shared" si="28"/>
        <v>0.11990205464153325</v>
      </c>
      <c r="T99" s="7">
        <f t="shared" si="28"/>
        <v>8.6901794538607913E-2</v>
      </c>
      <c r="U99" s="7">
        <f t="shared" si="28"/>
        <v>9.2578927430298386E-2</v>
      </c>
      <c r="V99" s="7">
        <f t="shared" si="28"/>
        <v>8.6901794538607913E-2</v>
      </c>
      <c r="W99" s="7">
        <f t="shared" si="28"/>
        <v>0.11990205464153325</v>
      </c>
      <c r="X99" s="7">
        <f t="shared" si="28"/>
        <v>0.10917818924976008</v>
      </c>
      <c r="Y99" s="7">
        <f t="shared" si="28"/>
        <v>0.10917818924976008</v>
      </c>
      <c r="Z99" s="7">
        <f t="shared" si="28"/>
        <v>9.8182804948296898E-2</v>
      </c>
      <c r="AA99" s="7">
        <f t="shared" si="28"/>
        <v>0.11134425100626788</v>
      </c>
      <c r="AB99" s="7">
        <f t="shared" si="28"/>
        <v>0.13036748831969835</v>
      </c>
      <c r="AC99" s="7">
        <f t="shared" si="28"/>
        <v>0.11134425100626788</v>
      </c>
      <c r="AD99" s="7">
        <f t="shared" si="28"/>
        <v>9.8182804948296898E-2</v>
      </c>
      <c r="AE99" s="7">
        <f t="shared" si="28"/>
        <v>0.10917818924976008</v>
      </c>
      <c r="AF99" s="7">
        <f t="shared" si="28"/>
        <v>9.8182804948296898E-2</v>
      </c>
      <c r="AG99" s="7">
        <f t="shared" si="28"/>
        <v>0.12516629463389051</v>
      </c>
      <c r="AH99" s="7">
        <f t="shared" si="28"/>
        <v>0.10917818924976008</v>
      </c>
      <c r="AI99" s="7">
        <f t="shared" si="28"/>
        <v>7.5319921988792782E-2</v>
      </c>
      <c r="AJ99" s="7">
        <f t="shared" si="28"/>
        <v>0.10917818924976008</v>
      </c>
      <c r="AK99" s="7">
        <f t="shared" si="28"/>
        <v>0.10917818924976008</v>
      </c>
      <c r="AL99" s="7">
        <f t="shared" si="28"/>
        <v>0.10917818924976008</v>
      </c>
      <c r="AM99" s="7">
        <f t="shared" si="28"/>
        <v>8.6901794538607913E-2</v>
      </c>
      <c r="AN99" s="28"/>
    </row>
    <row r="100" spans="1:40">
      <c r="A100" s="34">
        <v>1.5662231580849071</v>
      </c>
      <c r="B100" s="4">
        <v>6</v>
      </c>
      <c r="C100" s="7">
        <f t="shared" si="28"/>
        <v>0.11772397266660506</v>
      </c>
      <c r="D100" s="7">
        <f t="shared" si="28"/>
        <v>0.12838204084866156</v>
      </c>
      <c r="E100" s="7">
        <f t="shared" si="28"/>
        <v>0.1370682200337543</v>
      </c>
      <c r="F100" s="7">
        <f t="shared" si="28"/>
        <v>0.10587469985081044</v>
      </c>
      <c r="G100" s="7">
        <f t="shared" si="28"/>
        <v>0.12838204084866156</v>
      </c>
      <c r="H100" s="7">
        <f t="shared" si="28"/>
        <v>0.1455840709562839</v>
      </c>
      <c r="I100" s="7">
        <f t="shared" si="28"/>
        <v>0.10587469985081044</v>
      </c>
      <c r="J100" s="7">
        <f t="shared" si="28"/>
        <v>0.13274684625111166</v>
      </c>
      <c r="K100" s="7">
        <f t="shared" si="28"/>
        <v>0.11047045153995949</v>
      </c>
      <c r="L100" s="7">
        <f t="shared" si="28"/>
        <v>0.13274684625111166</v>
      </c>
      <c r="M100" s="7">
        <f t="shared" si="28"/>
        <v>0.1370682200337543</v>
      </c>
      <c r="N100" s="7">
        <f t="shared" si="28"/>
        <v>0.13274684625111166</v>
      </c>
      <c r="O100" s="7">
        <f t="shared" si="28"/>
        <v>0.11951858051735664</v>
      </c>
      <c r="P100" s="7">
        <f t="shared" si="28"/>
        <v>0.12397292194360654</v>
      </c>
      <c r="Q100" s="7">
        <f t="shared" si="28"/>
        <v>0.12838204084866156</v>
      </c>
      <c r="R100" s="7">
        <f t="shared" si="28"/>
        <v>0.11047045153995949</v>
      </c>
      <c r="S100" s="7">
        <f t="shared" si="28"/>
        <v>0.1370682200337543</v>
      </c>
      <c r="T100" s="7">
        <f t="shared" si="28"/>
        <v>9.3693041984943104E-2</v>
      </c>
      <c r="U100" s="7">
        <f t="shared" si="28"/>
        <v>0.11592191828892462</v>
      </c>
      <c r="V100" s="7">
        <f t="shared" si="28"/>
        <v>0.10771884054918068</v>
      </c>
      <c r="W100" s="7">
        <f t="shared" si="28"/>
        <v>0.14304680289092375</v>
      </c>
      <c r="X100" s="7">
        <f t="shared" si="28"/>
        <v>0.12838204084866156</v>
      </c>
      <c r="Y100" s="7">
        <f t="shared" si="28"/>
        <v>0.15805271151588185</v>
      </c>
      <c r="Z100" s="7">
        <f t="shared" si="28"/>
        <v>0.12397292194360654</v>
      </c>
      <c r="AA100" s="7">
        <f t="shared" si="28"/>
        <v>0.13448055906011236</v>
      </c>
      <c r="AB100" s="7">
        <f t="shared" si="28"/>
        <v>0.14978018554989214</v>
      </c>
      <c r="AC100" s="7">
        <f t="shared" si="28"/>
        <v>0.1370682200337543</v>
      </c>
      <c r="AD100" s="7">
        <f t="shared" si="28"/>
        <v>0.1370682200337543</v>
      </c>
      <c r="AE100" s="7">
        <f t="shared" si="28"/>
        <v>0.13274684625111166</v>
      </c>
      <c r="AF100" s="7">
        <f t="shared" si="28"/>
        <v>9.6534673596667009E-2</v>
      </c>
      <c r="AG100" s="7">
        <f t="shared" si="28"/>
        <v>0.15805271151588185</v>
      </c>
      <c r="AH100" s="7">
        <f t="shared" si="28"/>
        <v>0.13274684625111166</v>
      </c>
      <c r="AI100" s="7">
        <f t="shared" si="28"/>
        <v>0.11320473852721169</v>
      </c>
      <c r="AJ100" s="7">
        <f t="shared" si="28"/>
        <v>0.11501807929068009</v>
      </c>
      <c r="AK100" s="7">
        <f t="shared" si="28"/>
        <v>0.13274684625111166</v>
      </c>
      <c r="AL100" s="7">
        <f t="shared" si="28"/>
        <v>0.11501807929068009</v>
      </c>
      <c r="AM100" s="7">
        <f t="shared" si="28"/>
        <v>0.10771884054918068</v>
      </c>
      <c r="AN100" s="28"/>
    </row>
    <row r="101" spans="1:40">
      <c r="A101" s="34">
        <v>1.5495605500297607</v>
      </c>
      <c r="B101" s="4">
        <v>14</v>
      </c>
      <c r="C101" s="7">
        <f t="shared" si="28"/>
        <v>9.389212645642675E-2</v>
      </c>
      <c r="D101" s="7">
        <f t="shared" si="28"/>
        <v>0.12253730790595685</v>
      </c>
      <c r="E101" s="7">
        <f t="shared" si="28"/>
        <v>0.1234603570991355</v>
      </c>
      <c r="F101" s="7">
        <f t="shared" si="28"/>
        <v>9.879946095117087E-2</v>
      </c>
      <c r="G101" s="7">
        <f t="shared" si="28"/>
        <v>0.14063552999875295</v>
      </c>
      <c r="H101" s="7">
        <f t="shared" si="28"/>
        <v>0.15200743502616665</v>
      </c>
      <c r="I101" s="7">
        <f t="shared" si="28"/>
        <v>0.11789240286019331</v>
      </c>
      <c r="J101" s="7">
        <f t="shared" si="28"/>
        <v>0.13618118857250305</v>
      </c>
      <c r="K101" s="7">
        <f t="shared" si="28"/>
        <v>0.12253730790595685</v>
      </c>
      <c r="L101" s="7">
        <f t="shared" si="28"/>
        <v>0.14063552999875295</v>
      </c>
      <c r="M101" s="7">
        <f t="shared" si="28"/>
        <v>0.14063552999875295</v>
      </c>
      <c r="N101" s="7">
        <f t="shared" si="28"/>
        <v>0.11319728165181342</v>
      </c>
      <c r="O101" s="7">
        <f t="shared" si="28"/>
        <v>0.11319728165181342</v>
      </c>
      <c r="P101" s="7">
        <f t="shared" si="28"/>
        <v>0.1316806873458265</v>
      </c>
      <c r="Q101" s="7">
        <f t="shared" si="28"/>
        <v>0.14063552999875295</v>
      </c>
      <c r="R101" s="7">
        <f t="shared" si="28"/>
        <v>0.12253730790595685</v>
      </c>
      <c r="S101" s="7">
        <f t="shared" si="28"/>
        <v>0.14940945430625807</v>
      </c>
      <c r="T101" s="7">
        <f t="shared" si="28"/>
        <v>0.10365196374558305</v>
      </c>
      <c r="U101" s="7">
        <f t="shared" si="28"/>
        <v>0.1316806873458265</v>
      </c>
      <c r="V101" s="7">
        <f t="shared" si="28"/>
        <v>0.11789240286019331</v>
      </c>
      <c r="W101" s="7">
        <f t="shared" si="28"/>
        <v>0.15114316711525877</v>
      </c>
      <c r="X101" s="7">
        <f t="shared" si="28"/>
        <v>0.14940945430625807</v>
      </c>
      <c r="Y101" s="7">
        <f t="shared" si="28"/>
        <v>0.15373082808890071</v>
      </c>
      <c r="Z101" s="7">
        <f t="shared" si="28"/>
        <v>0.14152094209320776</v>
      </c>
      <c r="AA101" s="7">
        <f t="shared" si="28"/>
        <v>0.14063552999875295</v>
      </c>
      <c r="AB101" s="7">
        <f t="shared" si="28"/>
        <v>0.14240455273759967</v>
      </c>
      <c r="AC101" s="7">
        <f t="shared" si="28"/>
        <v>0.14940945430625807</v>
      </c>
      <c r="AD101" s="7">
        <f t="shared" si="28"/>
        <v>0.14940945430625807</v>
      </c>
      <c r="AE101" s="7">
        <f t="shared" si="28"/>
        <v>0.14063552999875295</v>
      </c>
      <c r="AF101" s="7">
        <f t="shared" si="28"/>
        <v>0.1150814255263648</v>
      </c>
      <c r="AG101" s="7">
        <f t="shared" si="28"/>
        <v>0.15970941094607016</v>
      </c>
      <c r="AH101" s="7">
        <f t="shared" si="28"/>
        <v>0.1316806873458265</v>
      </c>
      <c r="AI101" s="7">
        <f t="shared" si="28"/>
        <v>0.10557788478162156</v>
      </c>
      <c r="AJ101" s="7">
        <f t="shared" ref="AJ101:AM101" si="29">LOG10(AJ91)-$A101</f>
        <v>0.14063552999875295</v>
      </c>
      <c r="AK101" s="7">
        <f t="shared" si="29"/>
        <v>0.1271330595951059</v>
      </c>
      <c r="AL101" s="7">
        <f t="shared" si="29"/>
        <v>0.12253730790595685</v>
      </c>
      <c r="AM101" s="7">
        <f t="shared" si="29"/>
        <v>0.12253730790595685</v>
      </c>
      <c r="AN101" s="28"/>
    </row>
    <row r="102" spans="1:40">
      <c r="A102" s="34">
        <v>1.7628149199238163</v>
      </c>
      <c r="B102" s="4">
        <v>10</v>
      </c>
      <c r="C102" s="7">
        <f t="shared" ref="C102:AM103" si="30">LOG10(C92)-$A102</f>
        <v>6.3259882777010112E-2</v>
      </c>
      <c r="D102" s="7">
        <f t="shared" si="30"/>
        <v>7.6034170813438884E-2</v>
      </c>
      <c r="E102" s="7">
        <f t="shared" si="30"/>
        <v>0.1236758052486655</v>
      </c>
      <c r="F102" s="7">
        <f t="shared" si="30"/>
        <v>2.9576769574437556E-2</v>
      </c>
      <c r="G102" s="7">
        <f t="shared" si="30"/>
        <v>9.4517576507452183E-2</v>
      </c>
      <c r="H102" s="7">
        <f t="shared" si="30"/>
        <v>0.1064167998071599</v>
      </c>
      <c r="I102" s="7">
        <f t="shared" si="30"/>
        <v>8.8443428795258905E-2</v>
      </c>
      <c r="J102" s="7">
        <f t="shared" si="30"/>
        <v>0.10050794019663956</v>
      </c>
      <c r="K102" s="7">
        <f t="shared" si="30"/>
        <v>6.3259882777010112E-2</v>
      </c>
      <c r="L102" s="7">
        <f t="shared" si="30"/>
        <v>7.6034170813438884E-2</v>
      </c>
      <c r="M102" s="7">
        <f t="shared" si="30"/>
        <v>8.2283120090440587E-2</v>
      </c>
      <c r="N102" s="7">
        <f t="shared" si="30"/>
        <v>6.9693992782420056E-2</v>
      </c>
      <c r="O102" s="7">
        <f t="shared" si="30"/>
        <v>6.9693992782420056E-2</v>
      </c>
      <c r="P102" s="7">
        <f t="shared" si="30"/>
        <v>6.9693992782420056E-2</v>
      </c>
      <c r="Q102" s="7">
        <f t="shared" si="30"/>
        <v>6.3259882777010112E-2</v>
      </c>
      <c r="R102" s="7">
        <f t="shared" si="30"/>
        <v>5.009843671903913E-2</v>
      </c>
      <c r="S102" s="7">
        <f t="shared" si="30"/>
        <v>9.4517576507452183E-2</v>
      </c>
      <c r="T102" s="7">
        <f t="shared" si="30"/>
        <v>8.2283120090440587E-2</v>
      </c>
      <c r="U102" s="7">
        <f t="shared" si="30"/>
        <v>9.4517576507452183E-2</v>
      </c>
      <c r="V102" s="7">
        <f t="shared" si="30"/>
        <v>8.2283120090440587E-2</v>
      </c>
      <c r="W102" s="7">
        <f t="shared" si="30"/>
        <v>8.8443428795258905E-2</v>
      </c>
      <c r="X102" s="7">
        <f t="shared" si="30"/>
        <v>0.11799867235697503</v>
      </c>
      <c r="Y102" s="7">
        <f t="shared" si="30"/>
        <v>0.15626317245225763</v>
      </c>
      <c r="Z102" s="7">
        <f t="shared" si="30"/>
        <v>0.1064167998071599</v>
      </c>
      <c r="AA102" s="7">
        <f t="shared" si="30"/>
        <v>0.11224634346788376</v>
      </c>
      <c r="AB102" s="7">
        <f t="shared" si="30"/>
        <v>9.4517576507452183E-2</v>
      </c>
      <c r="AC102" s="7">
        <f t="shared" si="30"/>
        <v>8.8443428795258905E-2</v>
      </c>
      <c r="AD102" s="7">
        <f t="shared" si="30"/>
        <v>0.1064167998071599</v>
      </c>
      <c r="AE102" s="7">
        <f t="shared" si="30"/>
        <v>0.12927968276666402</v>
      </c>
      <c r="AF102" s="7">
        <f t="shared" si="30"/>
        <v>2.9576769574437556E-2</v>
      </c>
      <c r="AG102" s="7">
        <f t="shared" si="30"/>
        <v>0.12927968276666402</v>
      </c>
      <c r="AH102" s="7">
        <f t="shared" si="30"/>
        <v>8.2283120090440587E-2</v>
      </c>
      <c r="AI102" s="7">
        <f t="shared" si="30"/>
        <v>9.4517576507452183E-2</v>
      </c>
      <c r="AJ102" s="7">
        <f t="shared" si="30"/>
        <v>6.9693992782420056E-2</v>
      </c>
      <c r="AK102" s="7">
        <f t="shared" si="30"/>
        <v>0.1064167998071599</v>
      </c>
      <c r="AL102" s="7">
        <f t="shared" si="30"/>
        <v>6.9693992782420056E-2</v>
      </c>
      <c r="AM102" s="7">
        <f t="shared" si="30"/>
        <v>0.1064167998071599</v>
      </c>
      <c r="AN102" s="28"/>
    </row>
    <row r="103" spans="1:40">
      <c r="A103" s="34">
        <v>1.0401346410865795</v>
      </c>
      <c r="B103" s="4">
        <v>12</v>
      </c>
      <c r="C103" s="7">
        <f t="shared" si="30"/>
        <v>0.13595661796910186</v>
      </c>
      <c r="D103" s="7">
        <f t="shared" si="30"/>
        <v>0.10599339459165846</v>
      </c>
      <c r="E103" s="7">
        <f t="shared" si="30"/>
        <v>0.15019705708371189</v>
      </c>
      <c r="F103" s="7">
        <f t="shared" si="30"/>
        <v>0.13595661796910186</v>
      </c>
      <c r="G103" s="7">
        <f t="shared" si="30"/>
        <v>0.10599339459165846</v>
      </c>
      <c r="H103" s="7">
        <f t="shared" si="30"/>
        <v>0.1639853415693453</v>
      </c>
      <c r="I103" s="7">
        <f t="shared" si="30"/>
        <v>0.10599339459165846</v>
      </c>
      <c r="J103" s="7">
        <f t="shared" si="30"/>
        <v>0.10599339459165846</v>
      </c>
      <c r="K103" s="7">
        <f t="shared" si="30"/>
        <v>0.13595661796910186</v>
      </c>
      <c r="L103" s="7">
        <f t="shared" si="30"/>
        <v>0.1639853415693453</v>
      </c>
      <c r="M103" s="7">
        <f t="shared" si="30"/>
        <v>0.12123336114839534</v>
      </c>
      <c r="N103" s="7">
        <f t="shared" si="30"/>
        <v>7.3808711220257228E-2</v>
      </c>
      <c r="O103" s="7">
        <f t="shared" si="30"/>
        <v>7.3808711220257228E-2</v>
      </c>
      <c r="P103" s="7">
        <f t="shared" si="30"/>
        <v>0.10599339459165846</v>
      </c>
      <c r="Q103" s="7">
        <f t="shared" si="30"/>
        <v>0.1639853415693453</v>
      </c>
      <c r="R103" s="7">
        <f t="shared" si="30"/>
        <v>0.10599339459165846</v>
      </c>
      <c r="S103" s="7">
        <f t="shared" si="30"/>
        <v>7.3808711220257228E-2</v>
      </c>
      <c r="T103" s="7">
        <f t="shared" si="30"/>
        <v>0.10599339459165846</v>
      </c>
      <c r="U103" s="7">
        <f t="shared" si="30"/>
        <v>1.2580440716456476E-3</v>
      </c>
      <c r="V103" s="7">
        <f t="shared" si="30"/>
        <v>0.13595661796910186</v>
      </c>
      <c r="W103" s="7">
        <f t="shared" si="30"/>
        <v>0.15019705708371189</v>
      </c>
      <c r="X103" s="7">
        <f t="shared" si="30"/>
        <v>0.12123336114839534</v>
      </c>
      <c r="Y103" s="7">
        <f t="shared" si="30"/>
        <v>0.19031428029169439</v>
      </c>
      <c r="Z103" s="7">
        <f t="shared" si="30"/>
        <v>0.10599339459165846</v>
      </c>
      <c r="AA103" s="7">
        <f t="shared" si="30"/>
        <v>0.1639853415693453</v>
      </c>
      <c r="AB103" s="7">
        <f t="shared" si="30"/>
        <v>9.0199127408426616E-2</v>
      </c>
      <c r="AC103" s="7">
        <f t="shared" si="30"/>
        <v>0.13595661796910186</v>
      </c>
      <c r="AD103" s="7">
        <f t="shared" si="30"/>
        <v>0.10599339459165846</v>
      </c>
      <c r="AE103" s="7">
        <f t="shared" si="30"/>
        <v>0.10599339459165846</v>
      </c>
      <c r="AF103" s="7">
        <f t="shared" si="30"/>
        <v>0.13595661796910186</v>
      </c>
      <c r="AG103" s="7">
        <f t="shared" si="30"/>
        <v>0.10599339459165846</v>
      </c>
      <c r="AH103" s="7">
        <f t="shared" si="30"/>
        <v>7.3808711220257228E-2</v>
      </c>
      <c r="AI103" s="7">
        <f t="shared" si="30"/>
        <v>7.3808711220257228E-2</v>
      </c>
      <c r="AJ103" s="7">
        <f t="shared" si="30"/>
        <v>3.9046604961045395E-2</v>
      </c>
      <c r="AK103" s="7">
        <f t="shared" si="30"/>
        <v>7.3808711220257228E-2</v>
      </c>
      <c r="AL103" s="7">
        <f t="shared" si="30"/>
        <v>0.10599339459165846</v>
      </c>
      <c r="AM103" s="7">
        <f t="shared" si="30"/>
        <v>0.15019705708371189</v>
      </c>
      <c r="AN103" s="28"/>
    </row>
    <row r="104" spans="1:40" s="2" customFormat="1">
      <c r="B104" s="2" t="s">
        <v>1</v>
      </c>
      <c r="C104" s="2" t="s">
        <v>2</v>
      </c>
      <c r="D104" s="2" t="s">
        <v>3</v>
      </c>
      <c r="E104" s="2" t="s">
        <v>4</v>
      </c>
      <c r="F104" s="2" t="s">
        <v>5</v>
      </c>
      <c r="G104" s="2" t="s">
        <v>6</v>
      </c>
      <c r="H104" s="2" t="s">
        <v>7</v>
      </c>
      <c r="J104" s="2" t="s">
        <v>24</v>
      </c>
      <c r="K104" s="2" t="s">
        <v>18</v>
      </c>
      <c r="L104" s="2" t="s">
        <v>19</v>
      </c>
      <c r="M104" s="4"/>
      <c r="AJ104" s="21"/>
    </row>
    <row r="105" spans="1:40">
      <c r="A105" s="5"/>
      <c r="B105" s="4">
        <v>7</v>
      </c>
      <c r="C105" s="3">
        <f>COUNT(C85:AM85)</f>
        <v>37</v>
      </c>
      <c r="D105" s="5">
        <f>AVERAGE(C85:AM85)</f>
        <v>61.054054054054056</v>
      </c>
      <c r="E105" s="5">
        <f>MIN(C85:AM85)</f>
        <v>55</v>
      </c>
      <c r="F105" s="5">
        <f>MAX(C85:AM85)</f>
        <v>71</v>
      </c>
      <c r="G105" s="6">
        <f>STDEV(C85:AM85)</f>
        <v>4.0616495413805698</v>
      </c>
      <c r="H105" s="6">
        <f t="shared" ref="H105:H113" si="31">G105*100/D105</f>
        <v>6.6525468362585691</v>
      </c>
      <c r="I105" s="4">
        <v>7</v>
      </c>
      <c r="J105" s="7">
        <f>LOG10(D105)-$A95</f>
        <v>9.1548210920169737E-2</v>
      </c>
      <c r="K105" s="7">
        <f t="shared" ref="K105:L113" si="32">LOG10(E105)-$A95</f>
        <v>4.6196393561045657E-2</v>
      </c>
      <c r="L105" s="7">
        <f t="shared" si="32"/>
        <v>0.15709205278587701</v>
      </c>
      <c r="M105" s="7"/>
      <c r="N105" s="7"/>
      <c r="O105" s="7"/>
      <c r="AJ105" s="20"/>
    </row>
    <row r="106" spans="1:40">
      <c r="B106" s="4">
        <v>1</v>
      </c>
      <c r="C106" s="3">
        <f t="shared" ref="C106:C113" si="33">COUNT(C86:AM86)</f>
        <v>37</v>
      </c>
      <c r="D106" s="5">
        <f t="shared" ref="D106:D113" si="34">AVERAGE(C86:AM86)</f>
        <v>94.954054054054041</v>
      </c>
      <c r="E106" s="5">
        <f t="shared" ref="E106:E113" si="35">MIN(C86:AM86)</f>
        <v>86.5</v>
      </c>
      <c r="F106" s="5">
        <f t="shared" ref="F106:F113" si="36">MAX(C86:AM86)</f>
        <v>105.1</v>
      </c>
      <c r="G106" s="6">
        <f t="shared" ref="G106:G113" si="37">STDEV(C86:AM86)</f>
        <v>4.1848001807198099</v>
      </c>
      <c r="H106" s="6">
        <f t="shared" si="31"/>
        <v>4.4071843192051059</v>
      </c>
      <c r="I106" s="4">
        <v>1</v>
      </c>
      <c r="J106" s="7">
        <f t="shared" ref="J106:J113" si="38">LOG10(D106)-$A96</f>
        <v>9.3506654190326222E-2</v>
      </c>
      <c r="K106" s="7">
        <f t="shared" si="32"/>
        <v>5.3009250025821686E-2</v>
      </c>
      <c r="L106" s="7">
        <f t="shared" si="32"/>
        <v>0.13759585858924961</v>
      </c>
      <c r="M106" s="7"/>
      <c r="N106" s="7"/>
      <c r="O106" s="7"/>
      <c r="AJ106" s="20"/>
    </row>
    <row r="107" spans="1:40">
      <c r="B107" s="4">
        <v>3</v>
      </c>
      <c r="C107" s="3">
        <f t="shared" si="33"/>
        <v>37</v>
      </c>
      <c r="D107" s="5">
        <f t="shared" si="34"/>
        <v>37.940540540540546</v>
      </c>
      <c r="E107" s="5">
        <f t="shared" si="35"/>
        <v>35</v>
      </c>
      <c r="F107" s="5">
        <f t="shared" si="36"/>
        <v>41.5</v>
      </c>
      <c r="G107" s="6">
        <f t="shared" si="37"/>
        <v>1.5363122258366801</v>
      </c>
      <c r="H107" s="6">
        <f t="shared" si="31"/>
        <v>4.0492628833136592</v>
      </c>
      <c r="I107" s="4">
        <v>3</v>
      </c>
      <c r="J107" s="7">
        <f t="shared" si="38"/>
        <v>0.18199512527983397</v>
      </c>
      <c r="K107" s="7">
        <f t="shared" si="32"/>
        <v>0.14695965562091029</v>
      </c>
      <c r="L107" s="7">
        <f t="shared" si="32"/>
        <v>0.22093970798272733</v>
      </c>
      <c r="M107" s="7"/>
      <c r="N107" s="7"/>
      <c r="O107" s="7"/>
      <c r="AJ107" s="20"/>
    </row>
    <row r="108" spans="1:40">
      <c r="B108" s="4">
        <v>4</v>
      </c>
      <c r="C108" s="3">
        <f t="shared" si="33"/>
        <v>37</v>
      </c>
      <c r="D108" s="5">
        <f t="shared" si="34"/>
        <v>58.127027027027019</v>
      </c>
      <c r="E108" s="5">
        <f t="shared" si="35"/>
        <v>53</v>
      </c>
      <c r="F108" s="5">
        <f t="shared" si="36"/>
        <v>62.2</v>
      </c>
      <c r="G108" s="6">
        <f t="shared" si="37"/>
        <v>2.1908456825629696</v>
      </c>
      <c r="H108" s="6">
        <f t="shared" si="31"/>
        <v>3.7690654324094428</v>
      </c>
      <c r="I108" s="4">
        <v>4</v>
      </c>
      <c r="J108" s="7">
        <f t="shared" si="38"/>
        <v>0.14810813709755655</v>
      </c>
      <c r="K108" s="7">
        <f t="shared" si="32"/>
        <v>0.10800589565964214</v>
      </c>
      <c r="L108" s="7">
        <f t="shared" si="32"/>
        <v>0.17752041074967195</v>
      </c>
      <c r="M108" s="7"/>
      <c r="N108" s="7"/>
      <c r="O108" s="7"/>
      <c r="AJ108" s="20"/>
    </row>
    <row r="109" spans="1:40">
      <c r="B109" s="4">
        <v>5</v>
      </c>
      <c r="C109" s="3">
        <f t="shared" si="33"/>
        <v>37</v>
      </c>
      <c r="D109" s="5">
        <f t="shared" si="34"/>
        <v>39.537837837837841</v>
      </c>
      <c r="E109" s="5">
        <f t="shared" si="35"/>
        <v>37</v>
      </c>
      <c r="F109" s="5">
        <f t="shared" si="36"/>
        <v>43</v>
      </c>
      <c r="G109" s="6">
        <f t="shared" si="37"/>
        <v>1.2955803828896644</v>
      </c>
      <c r="H109" s="6">
        <f t="shared" si="31"/>
        <v>3.2768114134197535</v>
      </c>
      <c r="I109" s="4">
        <v>5</v>
      </c>
      <c r="J109" s="7">
        <f t="shared" si="38"/>
        <v>0.10413111376513218</v>
      </c>
      <c r="K109" s="7">
        <f t="shared" si="32"/>
        <v>7.5319921988792782E-2</v>
      </c>
      <c r="L109" s="7">
        <f t="shared" si="32"/>
        <v>0.14058665350138422</v>
      </c>
      <c r="M109" s="7"/>
      <c r="N109" s="7"/>
      <c r="O109" s="7"/>
      <c r="AJ109" s="20"/>
    </row>
    <row r="110" spans="1:40">
      <c r="B110" s="4">
        <v>6</v>
      </c>
      <c r="C110" s="3">
        <f t="shared" si="33"/>
        <v>37</v>
      </c>
      <c r="D110" s="5">
        <f t="shared" si="34"/>
        <v>49.275675675675679</v>
      </c>
      <c r="E110" s="5">
        <f t="shared" si="35"/>
        <v>45.7</v>
      </c>
      <c r="F110" s="5">
        <f t="shared" si="36"/>
        <v>53</v>
      </c>
      <c r="G110" s="6">
        <f t="shared" si="37"/>
        <v>1.7703429368667856</v>
      </c>
      <c r="H110" s="6">
        <f t="shared" si="31"/>
        <v>3.5927319363795007</v>
      </c>
      <c r="I110" s="4">
        <v>6</v>
      </c>
      <c r="J110" s="7">
        <f t="shared" si="38"/>
        <v>0.12640943002041705</v>
      </c>
      <c r="K110" s="7">
        <f t="shared" si="32"/>
        <v>9.3693041984943104E-2</v>
      </c>
      <c r="L110" s="7">
        <f t="shared" si="32"/>
        <v>0.15805271151588185</v>
      </c>
      <c r="M110" s="7"/>
      <c r="N110" s="7"/>
      <c r="O110" s="7"/>
      <c r="AJ110" s="20"/>
    </row>
    <row r="111" spans="1:40">
      <c r="B111" s="4">
        <v>14</v>
      </c>
      <c r="C111" s="3">
        <f t="shared" si="33"/>
        <v>37</v>
      </c>
      <c r="D111" s="5">
        <f t="shared" si="34"/>
        <v>47.986486486486484</v>
      </c>
      <c r="E111" s="5">
        <f t="shared" si="35"/>
        <v>44</v>
      </c>
      <c r="F111" s="5">
        <f t="shared" si="36"/>
        <v>51.2</v>
      </c>
      <c r="G111" s="6">
        <f t="shared" si="37"/>
        <v>1.821196517885084</v>
      </c>
      <c r="H111" s="6">
        <f t="shared" si="31"/>
        <v>3.7952278885805755</v>
      </c>
      <c r="I111" s="4">
        <v>14</v>
      </c>
      <c r="J111" s="7">
        <f t="shared" si="38"/>
        <v>0.13155840254087869</v>
      </c>
      <c r="K111" s="7">
        <f t="shared" si="32"/>
        <v>9.389212645642675E-2</v>
      </c>
      <c r="L111" s="7">
        <f t="shared" si="32"/>
        <v>0.15970941094607016</v>
      </c>
      <c r="M111" s="7"/>
      <c r="N111" s="7"/>
      <c r="O111" s="7"/>
      <c r="AJ111" s="20"/>
    </row>
    <row r="112" spans="1:40">
      <c r="B112" s="4">
        <v>10</v>
      </c>
      <c r="C112" s="3">
        <f t="shared" si="33"/>
        <v>37</v>
      </c>
      <c r="D112" s="5">
        <f t="shared" si="34"/>
        <v>71.108108108108112</v>
      </c>
      <c r="E112" s="5">
        <f t="shared" si="35"/>
        <v>62</v>
      </c>
      <c r="F112" s="5">
        <f t="shared" si="36"/>
        <v>83</v>
      </c>
      <c r="G112" s="6">
        <f t="shared" si="37"/>
        <v>4.3319471102225799</v>
      </c>
      <c r="H112" s="6">
        <f t="shared" si="31"/>
        <v>6.0920578897086832</v>
      </c>
      <c r="I112" s="4">
        <v>10</v>
      </c>
      <c r="J112" s="7">
        <f t="shared" si="38"/>
        <v>8.9104204094891726E-2</v>
      </c>
      <c r="K112" s="7">
        <f t="shared" si="32"/>
        <v>2.9576769574437556E-2</v>
      </c>
      <c r="L112" s="7">
        <f t="shared" si="32"/>
        <v>0.15626317245225763</v>
      </c>
      <c r="M112" s="7"/>
      <c r="N112" s="7"/>
      <c r="O112" s="7"/>
      <c r="AJ112" s="20"/>
    </row>
    <row r="113" spans="2:36">
      <c r="B113" s="4">
        <v>12</v>
      </c>
      <c r="C113" s="3">
        <f t="shared" si="33"/>
        <v>37</v>
      </c>
      <c r="D113" s="5">
        <f t="shared" si="34"/>
        <v>14.297297297297296</v>
      </c>
      <c r="E113" s="5">
        <f t="shared" si="35"/>
        <v>11</v>
      </c>
      <c r="F113" s="5">
        <f t="shared" si="36"/>
        <v>17</v>
      </c>
      <c r="G113" s="6">
        <f t="shared" si="37"/>
        <v>1.2273472945264436</v>
      </c>
      <c r="H113" s="6">
        <f t="shared" si="31"/>
        <v>8.5844706800526307</v>
      </c>
      <c r="I113" s="4">
        <v>12</v>
      </c>
      <c r="J113" s="7">
        <f t="shared" si="38"/>
        <v>0.11511930688161121</v>
      </c>
      <c r="K113" s="7">
        <f t="shared" si="32"/>
        <v>1.2580440716456476E-3</v>
      </c>
      <c r="L113" s="7">
        <f t="shared" si="32"/>
        <v>0.19031428029169439</v>
      </c>
      <c r="M113" s="7"/>
      <c r="N113" s="7"/>
      <c r="O113" s="7"/>
      <c r="AJ113" s="20"/>
    </row>
    <row r="114" spans="2:36">
      <c r="B114" s="3"/>
      <c r="D114" s="5"/>
      <c r="E114" s="5"/>
      <c r="F114" s="5"/>
      <c r="G114" s="6"/>
      <c r="H114" s="6"/>
      <c r="I114" s="4"/>
      <c r="J114" s="7"/>
      <c r="K114" s="7"/>
      <c r="L114" s="7"/>
      <c r="M114" s="7"/>
      <c r="N114" s="7"/>
      <c r="O114" s="7"/>
      <c r="AJ114" s="20"/>
    </row>
    <row r="115" spans="2:36">
      <c r="B115" s="3"/>
      <c r="D115" s="5"/>
      <c r="E115" s="5"/>
      <c r="F115" s="5"/>
      <c r="G115" s="6"/>
      <c r="H115" s="6"/>
      <c r="I115" s="4"/>
      <c r="J115" s="7"/>
      <c r="K115" s="7"/>
      <c r="L115" s="7"/>
      <c r="M115" s="7"/>
      <c r="N115" s="7"/>
      <c r="O115" s="7"/>
      <c r="AJ115" s="20"/>
    </row>
    <row r="116" spans="2:36">
      <c r="B116" s="3"/>
      <c r="D116" s="5"/>
      <c r="E116" s="5"/>
      <c r="F116" s="5"/>
      <c r="G116" s="6"/>
      <c r="H116" s="6"/>
      <c r="I116" s="4"/>
      <c r="J116" s="7"/>
      <c r="K116" s="7"/>
      <c r="L116" s="7"/>
      <c r="M116" s="7"/>
      <c r="N116" s="7"/>
      <c r="O116" s="7"/>
      <c r="AJ116" s="20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1999-02-24T14:54:09Z</dcterms:created>
  <dcterms:modified xsi:type="dcterms:W3CDTF">2025-08-30T19:17:13Z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2025-05-15T23:28:51Z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962237ab-af94-4de6-b44d-4291ec5e3399</vt:lpwstr>
  </property>
  <property fmtid="{D5CDD505-2E9C-101B-9397-08002B2CF9AE}" pid="8" name="MSIP_Label_abf2ea38-542c-4b75-bd7d-582ec36a519f_ContentBits">
    <vt:lpwstr>2</vt:lpwstr>
  </property>
</Properties>
</file>